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<sst xmlns="http://schemas.openxmlformats.org/spreadsheetml/2006/main" count="32" uniqueCount="28">
  <si>
    <r>
      <rPr>
        <sz val="12"/>
        <color theme="1"/>
        <rFont val="宋体"/>
        <charset val="134"/>
      </rPr>
      <t>专业</t>
    </r>
  </si>
  <si>
    <r>
      <rPr>
        <sz val="12"/>
        <color theme="1"/>
        <rFont val="宋体"/>
        <charset val="134"/>
      </rPr>
      <t>总人数</t>
    </r>
  </si>
  <si>
    <r>
      <rPr>
        <sz val="12"/>
        <color theme="1"/>
        <rFont val="宋体"/>
        <charset val="134"/>
      </rPr>
      <t>调整后总人数（去除挂科人数）</t>
    </r>
  </si>
  <si>
    <r>
      <rPr>
        <sz val="12"/>
        <color theme="1"/>
        <rFont val="宋体"/>
        <charset val="134"/>
      </rPr>
      <t>应分配名额指标</t>
    </r>
  </si>
  <si>
    <r>
      <rPr>
        <sz val="12"/>
        <color theme="1"/>
        <rFont val="宋体"/>
        <charset val="134"/>
      </rPr>
      <t>应分配一等奖名额</t>
    </r>
  </si>
  <si>
    <r>
      <rPr>
        <sz val="12"/>
        <color theme="1"/>
        <rFont val="宋体"/>
        <charset val="134"/>
      </rPr>
      <t>应分配二等奖名额</t>
    </r>
  </si>
  <si>
    <r>
      <rPr>
        <sz val="12"/>
        <color theme="1"/>
        <rFont val="宋体"/>
        <charset val="134"/>
      </rPr>
      <t>应分配三等奖名额</t>
    </r>
  </si>
  <si>
    <r>
      <rPr>
        <sz val="12"/>
        <color theme="1"/>
        <rFont val="宋体"/>
        <charset val="134"/>
      </rPr>
      <t>调整后一等奖</t>
    </r>
  </si>
  <si>
    <r>
      <rPr>
        <sz val="12"/>
        <color theme="1"/>
        <rFont val="宋体"/>
        <charset val="134"/>
      </rPr>
      <t>调整后二等奖</t>
    </r>
  </si>
  <si>
    <r>
      <rPr>
        <sz val="12"/>
        <color theme="1"/>
        <rFont val="宋体"/>
        <charset val="134"/>
      </rPr>
      <t>调整后三等奖</t>
    </r>
  </si>
  <si>
    <r>
      <rPr>
        <sz val="12"/>
        <color theme="1"/>
        <rFont val="宋体"/>
        <charset val="134"/>
      </rPr>
      <t>调整后总数</t>
    </r>
  </si>
  <si>
    <t>金融</t>
  </si>
  <si>
    <t>国际商务</t>
  </si>
  <si>
    <t>保险</t>
  </si>
  <si>
    <t>应用统计</t>
  </si>
  <si>
    <t>国际贸易学</t>
  </si>
  <si>
    <r>
      <rPr>
        <sz val="12"/>
        <color theme="1"/>
        <rFont val="宋体"/>
        <charset val="134"/>
      </rPr>
      <t>金融学</t>
    </r>
  </si>
  <si>
    <t>区域经济学</t>
  </si>
  <si>
    <r>
      <rPr>
        <sz val="12"/>
        <color theme="1"/>
        <rFont val="宋体"/>
        <charset val="134"/>
      </rPr>
      <t>统计学</t>
    </r>
  </si>
  <si>
    <r>
      <rPr>
        <sz val="12"/>
        <color theme="1"/>
        <rFont val="宋体"/>
        <charset val="134"/>
      </rPr>
      <t>国民经济学</t>
    </r>
  </si>
  <si>
    <r>
      <rPr>
        <sz val="12"/>
        <color theme="1"/>
        <rFont val="宋体"/>
        <charset val="134"/>
      </rPr>
      <t>人口学</t>
    </r>
  </si>
  <si>
    <t>农村发展</t>
  </si>
  <si>
    <t>政治经济学</t>
  </si>
  <si>
    <t>劳动经济学</t>
  </si>
  <si>
    <r>
      <rPr>
        <sz val="12"/>
        <color theme="1"/>
        <rFont val="宋体"/>
        <charset val="134"/>
      </rPr>
      <t>人口、资源和环境经济学</t>
    </r>
  </si>
  <si>
    <t>西方经济学</t>
  </si>
  <si>
    <t>世界经济</t>
  </si>
  <si>
    <r>
      <rPr>
        <sz val="12"/>
        <color theme="1"/>
        <rFont val="宋体"/>
        <charset val="134"/>
      </rPr>
      <t>总数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</si>
</sst>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5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L2" sqref="L2:M2"/>
    </sheetView>
  </sheetViews>
  <sheetFormatPr defaultColWidth="9.125" defaultRowHeight="15"/>
  <cols>
    <col min="1" max="1" width="13" customWidth="1"/>
    <col min="2" max="2" width="7.375" customWidth="1"/>
    <col min="3" max="3" width="8.75" customWidth="1"/>
    <col min="4" max="4" width="7.5" customWidth="1"/>
    <col min="5" max="5" width="8" customWidth="1"/>
    <col min="6" max="6" width="7.5" customWidth="1"/>
    <col min="7" max="7" width="7.625" customWidth="1"/>
    <col min="9" max="9" width="7.125" customWidth="1"/>
    <col min="10" max="10" width="6.75" customWidth="1"/>
    <col min="11" max="13" width="7.375" customWidth="1"/>
    <col min="14" max="14" width="7.5" customWidth="1"/>
  </cols>
  <sheetData>
    <row r="1" ht="67.5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ht="15.5" spans="1:15">
      <c r="A2" s="3" t="s">
        <v>11</v>
      </c>
      <c r="B2" s="1">
        <v>42</v>
      </c>
      <c r="C2" s="1">
        <v>42</v>
      </c>
      <c r="D2" s="1">
        <f t="shared" ref="D2:D9" si="0">C2*0.9</f>
        <v>37.8</v>
      </c>
      <c r="E2" s="4">
        <f t="shared" ref="E2:E9" si="1">C2*0.1</f>
        <v>4.2</v>
      </c>
      <c r="F2" s="4">
        <f t="shared" ref="F2:F9" si="2">C2*0.3</f>
        <v>12.6</v>
      </c>
      <c r="G2" s="4">
        <f t="shared" ref="G2:G9" si="3">C2*0.5</f>
        <v>21</v>
      </c>
      <c r="H2" s="2">
        <f t="shared" ref="H2:H9" si="4">I2+J2+K2</f>
        <v>38</v>
      </c>
      <c r="I2" s="16">
        <v>4</v>
      </c>
      <c r="J2" s="16">
        <f>ROUND(F2,0)</f>
        <v>13</v>
      </c>
      <c r="K2" s="16">
        <f>ROUND(G2,0)</f>
        <v>21</v>
      </c>
      <c r="L2" s="17">
        <v>5</v>
      </c>
      <c r="M2" s="17">
        <v>11</v>
      </c>
      <c r="N2" s="18">
        <f t="shared" ref="N2:N9" si="5">K2</f>
        <v>21</v>
      </c>
      <c r="O2" s="18">
        <f t="shared" ref="O2:O9" si="6">SUM(L2:N2)</f>
        <v>37</v>
      </c>
    </row>
    <row r="3" ht="24.95" customHeight="1" spans="1:15">
      <c r="A3" s="3" t="s">
        <v>12</v>
      </c>
      <c r="B3" s="1">
        <v>16</v>
      </c>
      <c r="C3" s="1">
        <v>16</v>
      </c>
      <c r="D3" s="1">
        <f t="shared" si="0"/>
        <v>14.4</v>
      </c>
      <c r="E3" s="4">
        <f t="shared" si="1"/>
        <v>1.6</v>
      </c>
      <c r="F3" s="4">
        <f t="shared" si="2"/>
        <v>4.8</v>
      </c>
      <c r="G3" s="4">
        <f t="shared" si="3"/>
        <v>8</v>
      </c>
      <c r="H3" s="2">
        <f t="shared" si="4"/>
        <v>14</v>
      </c>
      <c r="I3" s="16">
        <v>2</v>
      </c>
      <c r="J3" s="16">
        <v>5</v>
      </c>
      <c r="K3" s="16">
        <v>7</v>
      </c>
      <c r="L3" s="18">
        <v>1</v>
      </c>
      <c r="M3" s="18">
        <f>J3</f>
        <v>5</v>
      </c>
      <c r="N3" s="18">
        <v>8</v>
      </c>
      <c r="O3" s="18">
        <f t="shared" si="6"/>
        <v>14</v>
      </c>
    </row>
    <row r="4" ht="15.5" spans="1:15">
      <c r="A4" s="3" t="s">
        <v>13</v>
      </c>
      <c r="B4" s="1">
        <v>11</v>
      </c>
      <c r="C4" s="1">
        <v>11</v>
      </c>
      <c r="D4" s="1">
        <f t="shared" si="0"/>
        <v>9.9</v>
      </c>
      <c r="E4" s="4">
        <f t="shared" si="1"/>
        <v>1.1</v>
      </c>
      <c r="F4" s="4">
        <f t="shared" si="2"/>
        <v>3.3</v>
      </c>
      <c r="G4" s="4">
        <f t="shared" si="3"/>
        <v>5.5</v>
      </c>
      <c r="H4" s="2">
        <f t="shared" si="4"/>
        <v>10</v>
      </c>
      <c r="I4" s="16">
        <f t="shared" ref="I4:I9" si="7">ROUND(E4,0)</f>
        <v>1</v>
      </c>
      <c r="J4" s="16">
        <f>ROUND(F4,0)</f>
        <v>3</v>
      </c>
      <c r="K4" s="16">
        <f>ROUND(G4,0)</f>
        <v>6</v>
      </c>
      <c r="L4" s="18">
        <f t="shared" ref="L4:L9" si="8">I4</f>
        <v>1</v>
      </c>
      <c r="M4" s="18">
        <f>J4</f>
        <v>3</v>
      </c>
      <c r="N4" s="18">
        <f t="shared" si="5"/>
        <v>6</v>
      </c>
      <c r="O4" s="19">
        <f t="shared" si="6"/>
        <v>10</v>
      </c>
    </row>
    <row r="5" ht="27" customHeight="1" spans="1:15">
      <c r="A5" s="3" t="s">
        <v>14</v>
      </c>
      <c r="B5" s="1">
        <v>30</v>
      </c>
      <c r="C5" s="1">
        <v>30</v>
      </c>
      <c r="D5" s="1">
        <f t="shared" si="0"/>
        <v>27</v>
      </c>
      <c r="E5" s="4">
        <f t="shared" si="1"/>
        <v>3</v>
      </c>
      <c r="F5" s="4">
        <f t="shared" si="2"/>
        <v>9</v>
      </c>
      <c r="G5" s="4">
        <f t="shared" si="3"/>
        <v>15</v>
      </c>
      <c r="H5" s="2">
        <f t="shared" si="4"/>
        <v>27</v>
      </c>
      <c r="I5" s="16">
        <f t="shared" si="7"/>
        <v>3</v>
      </c>
      <c r="J5" s="16">
        <f>ROUND(F5,0)</f>
        <v>9</v>
      </c>
      <c r="K5" s="16">
        <f>ROUND(G5,0)</f>
        <v>15</v>
      </c>
      <c r="L5" s="18">
        <v>3</v>
      </c>
      <c r="M5" s="18">
        <v>9</v>
      </c>
      <c r="N5" s="18">
        <f t="shared" si="5"/>
        <v>15</v>
      </c>
      <c r="O5" s="18">
        <f t="shared" si="6"/>
        <v>27</v>
      </c>
    </row>
    <row r="6" ht="17.1" customHeight="1" spans="1:15">
      <c r="A6" s="5" t="s">
        <v>15</v>
      </c>
      <c r="B6" s="1">
        <v>10</v>
      </c>
      <c r="C6" s="6">
        <v>10</v>
      </c>
      <c r="D6" s="6">
        <f t="shared" si="0"/>
        <v>9</v>
      </c>
      <c r="E6" s="7">
        <f t="shared" si="1"/>
        <v>1</v>
      </c>
      <c r="F6" s="7">
        <f t="shared" si="2"/>
        <v>3</v>
      </c>
      <c r="G6" s="7">
        <f t="shared" si="3"/>
        <v>5</v>
      </c>
      <c r="H6" s="8">
        <f t="shared" si="4"/>
        <v>9</v>
      </c>
      <c r="I6" s="20">
        <f t="shared" si="7"/>
        <v>1</v>
      </c>
      <c r="J6" s="20">
        <f>ROUND(F6,0)</f>
        <v>3</v>
      </c>
      <c r="K6" s="20">
        <v>5</v>
      </c>
      <c r="L6" s="21">
        <f t="shared" si="8"/>
        <v>1</v>
      </c>
      <c r="M6" s="21">
        <f>J6</f>
        <v>3</v>
      </c>
      <c r="N6" s="21">
        <f t="shared" si="5"/>
        <v>5</v>
      </c>
      <c r="O6" s="21">
        <f t="shared" si="6"/>
        <v>9</v>
      </c>
    </row>
    <row r="7" ht="15.5" spans="1:15">
      <c r="A7" s="9" t="s">
        <v>16</v>
      </c>
      <c r="B7" s="1">
        <v>15</v>
      </c>
      <c r="C7" s="1">
        <v>15</v>
      </c>
      <c r="D7" s="1">
        <f t="shared" si="0"/>
        <v>13.5</v>
      </c>
      <c r="E7" s="4">
        <f t="shared" si="1"/>
        <v>1.5</v>
      </c>
      <c r="F7" s="4">
        <f t="shared" si="2"/>
        <v>4.5</v>
      </c>
      <c r="G7" s="4">
        <f t="shared" si="3"/>
        <v>7.5</v>
      </c>
      <c r="H7" s="2">
        <f t="shared" si="4"/>
        <v>14</v>
      </c>
      <c r="I7" s="16">
        <f t="shared" si="7"/>
        <v>2</v>
      </c>
      <c r="J7" s="16">
        <v>4</v>
      </c>
      <c r="K7" s="16">
        <f>ROUND(G7,0)</f>
        <v>8</v>
      </c>
      <c r="L7" s="18">
        <v>1</v>
      </c>
      <c r="M7" s="18">
        <v>5</v>
      </c>
      <c r="N7" s="18">
        <f t="shared" si="5"/>
        <v>8</v>
      </c>
      <c r="O7" s="18">
        <f t="shared" si="6"/>
        <v>14</v>
      </c>
    </row>
    <row r="8" ht="15.5" spans="1:15">
      <c r="A8" s="3" t="s">
        <v>17</v>
      </c>
      <c r="B8" s="1">
        <v>15</v>
      </c>
      <c r="C8" s="1">
        <v>15</v>
      </c>
      <c r="D8" s="1">
        <f t="shared" si="0"/>
        <v>13.5</v>
      </c>
      <c r="E8" s="4">
        <f t="shared" si="1"/>
        <v>1.5</v>
      </c>
      <c r="F8" s="4">
        <f t="shared" si="2"/>
        <v>4.5</v>
      </c>
      <c r="G8" s="4">
        <f t="shared" si="3"/>
        <v>7.5</v>
      </c>
      <c r="H8" s="2">
        <f t="shared" si="4"/>
        <v>14</v>
      </c>
      <c r="I8" s="16">
        <f t="shared" si="7"/>
        <v>2</v>
      </c>
      <c r="J8" s="16">
        <v>4</v>
      </c>
      <c r="K8" s="16">
        <f>ROUND(G8,0)</f>
        <v>8</v>
      </c>
      <c r="L8" s="18">
        <v>1</v>
      </c>
      <c r="M8" s="18">
        <v>5</v>
      </c>
      <c r="N8" s="18">
        <f t="shared" si="5"/>
        <v>8</v>
      </c>
      <c r="O8" s="19">
        <f t="shared" si="6"/>
        <v>14</v>
      </c>
    </row>
    <row r="9" ht="15.5" spans="1:15">
      <c r="A9" s="9" t="s">
        <v>18</v>
      </c>
      <c r="B9" s="1">
        <v>11</v>
      </c>
      <c r="C9" s="6">
        <v>15</v>
      </c>
      <c r="D9" s="6">
        <f t="shared" si="0"/>
        <v>13.5</v>
      </c>
      <c r="E9" s="7">
        <f t="shared" si="1"/>
        <v>1.5</v>
      </c>
      <c r="F9" s="7">
        <f t="shared" si="2"/>
        <v>4.5</v>
      </c>
      <c r="G9" s="7">
        <f t="shared" si="3"/>
        <v>7.5</v>
      </c>
      <c r="H9" s="8">
        <f t="shared" si="4"/>
        <v>14</v>
      </c>
      <c r="I9" s="20">
        <f t="shared" si="7"/>
        <v>2</v>
      </c>
      <c r="J9" s="20">
        <v>4</v>
      </c>
      <c r="K9" s="20">
        <v>8</v>
      </c>
      <c r="L9" s="21">
        <f t="shared" si="8"/>
        <v>2</v>
      </c>
      <c r="M9" s="21">
        <f>J9</f>
        <v>4</v>
      </c>
      <c r="N9" s="21">
        <f t="shared" si="5"/>
        <v>8</v>
      </c>
      <c r="O9" s="21">
        <f t="shared" si="6"/>
        <v>14</v>
      </c>
    </row>
    <row r="10" ht="15.5" spans="1:15">
      <c r="A10" s="9" t="s">
        <v>19</v>
      </c>
      <c r="B10" s="1">
        <v>4</v>
      </c>
      <c r="C10" s="10"/>
      <c r="D10" s="10"/>
      <c r="E10" s="11"/>
      <c r="F10" s="11"/>
      <c r="G10" s="11"/>
      <c r="H10" s="12"/>
      <c r="I10" s="22"/>
      <c r="J10" s="22"/>
      <c r="K10" s="22"/>
      <c r="L10" s="23"/>
      <c r="M10" s="23"/>
      <c r="N10" s="23"/>
      <c r="O10" s="23"/>
    </row>
    <row r="11" ht="15.5" spans="1:15">
      <c r="A11" s="9" t="s">
        <v>20</v>
      </c>
      <c r="B11" s="1">
        <v>12</v>
      </c>
      <c r="C11" s="1">
        <v>12</v>
      </c>
      <c r="D11" s="1">
        <f>C11*0.9</f>
        <v>10.8</v>
      </c>
      <c r="E11" s="4">
        <f>C11*0.1</f>
        <v>1.2</v>
      </c>
      <c r="F11" s="4">
        <f>C11*0.3</f>
        <v>3.6</v>
      </c>
      <c r="G11" s="4">
        <f>C11*0.5</f>
        <v>6</v>
      </c>
      <c r="H11" s="2">
        <f>I11+J11+K11</f>
        <v>11</v>
      </c>
      <c r="I11" s="16">
        <f>ROUND(E11,0)</f>
        <v>1</v>
      </c>
      <c r="J11" s="16">
        <f>ROUND(F11,0)</f>
        <v>4</v>
      </c>
      <c r="K11" s="16">
        <f>ROUND(G11,0)</f>
        <v>6</v>
      </c>
      <c r="L11" s="18">
        <f t="shared" ref="L11:N13" si="9">I11</f>
        <v>1</v>
      </c>
      <c r="M11" s="18">
        <f t="shared" si="9"/>
        <v>4</v>
      </c>
      <c r="N11" s="18">
        <f t="shared" si="9"/>
        <v>6</v>
      </c>
      <c r="O11" s="19">
        <f>SUM(L11:N11)</f>
        <v>11</v>
      </c>
    </row>
    <row r="12" ht="15.5" spans="1:15">
      <c r="A12" s="13" t="s">
        <v>21</v>
      </c>
      <c r="B12" s="1">
        <v>9</v>
      </c>
      <c r="C12" s="1">
        <v>9</v>
      </c>
      <c r="D12" s="1">
        <f>C12*0.9</f>
        <v>8.1</v>
      </c>
      <c r="E12" s="4">
        <f>C12*0.1</f>
        <v>0.9</v>
      </c>
      <c r="F12" s="4">
        <f>C12*0.3</f>
        <v>2.7</v>
      </c>
      <c r="G12" s="4">
        <f>C12*0.5</f>
        <v>4.5</v>
      </c>
      <c r="H12" s="2">
        <f>I12+J12+K12</f>
        <v>8</v>
      </c>
      <c r="I12" s="16">
        <f>ROUND(E12,0)</f>
        <v>1</v>
      </c>
      <c r="J12" s="16">
        <f>ROUND(F12,0)</f>
        <v>3</v>
      </c>
      <c r="K12" s="16">
        <v>4</v>
      </c>
      <c r="L12" s="18">
        <f t="shared" si="9"/>
        <v>1</v>
      </c>
      <c r="M12" s="18">
        <f t="shared" si="9"/>
        <v>3</v>
      </c>
      <c r="N12" s="18">
        <f t="shared" si="9"/>
        <v>4</v>
      </c>
      <c r="O12" s="19">
        <f>SUM(L12:N12)</f>
        <v>8</v>
      </c>
    </row>
    <row r="13" ht="15.5" spans="1:15">
      <c r="A13" s="3" t="s">
        <v>22</v>
      </c>
      <c r="B13" s="1">
        <v>3</v>
      </c>
      <c r="C13" s="1">
        <v>9</v>
      </c>
      <c r="D13" s="6">
        <f>C13*0.9</f>
        <v>8.1</v>
      </c>
      <c r="E13" s="6">
        <f>C13*0.1</f>
        <v>0.9</v>
      </c>
      <c r="F13" s="6">
        <f>C13*0.3</f>
        <v>2.7</v>
      </c>
      <c r="G13" s="6">
        <f>C13*0.5</f>
        <v>4.5</v>
      </c>
      <c r="H13" s="8">
        <f>I13+J13+K13</f>
        <v>8</v>
      </c>
      <c r="I13" s="20">
        <f>ROUND(E13,0)</f>
        <v>1</v>
      </c>
      <c r="J13" s="20">
        <f>ROUND(F13,0)</f>
        <v>3</v>
      </c>
      <c r="K13" s="20">
        <v>4</v>
      </c>
      <c r="L13" s="20">
        <f t="shared" si="9"/>
        <v>1</v>
      </c>
      <c r="M13" s="20">
        <f t="shared" si="9"/>
        <v>3</v>
      </c>
      <c r="N13" s="20">
        <f t="shared" si="9"/>
        <v>4</v>
      </c>
      <c r="O13" s="21">
        <v>8</v>
      </c>
    </row>
    <row r="14" ht="15.5" spans="1:15">
      <c r="A14" s="3" t="s">
        <v>23</v>
      </c>
      <c r="B14" s="1">
        <v>2</v>
      </c>
      <c r="C14" s="1"/>
      <c r="D14" s="14"/>
      <c r="E14" s="14"/>
      <c r="F14" s="14"/>
      <c r="G14" s="14"/>
      <c r="H14" s="15"/>
      <c r="I14" s="24"/>
      <c r="J14" s="24"/>
      <c r="K14" s="24"/>
      <c r="L14" s="24"/>
      <c r="M14" s="24"/>
      <c r="N14" s="24"/>
      <c r="O14" s="25"/>
    </row>
    <row r="15" ht="30" spans="1:15">
      <c r="A15" s="9" t="s">
        <v>24</v>
      </c>
      <c r="B15" s="1">
        <v>4</v>
      </c>
      <c r="C15" s="1"/>
      <c r="D15" s="14"/>
      <c r="E15" s="1"/>
      <c r="F15" s="1"/>
      <c r="G15" s="10"/>
      <c r="H15" s="12"/>
      <c r="I15" s="16"/>
      <c r="J15" s="20"/>
      <c r="K15" s="26"/>
      <c r="L15" s="16"/>
      <c r="M15" s="16"/>
      <c r="N15" s="16"/>
      <c r="O15" s="25"/>
    </row>
    <row r="16" ht="15.5" spans="1:15">
      <c r="A16" s="5" t="s">
        <v>25</v>
      </c>
      <c r="B16" s="1">
        <v>3</v>
      </c>
      <c r="C16" s="14">
        <v>9</v>
      </c>
      <c r="D16" s="6">
        <f>C16*0.9</f>
        <v>8.1</v>
      </c>
      <c r="E16" s="14">
        <f>C16*0.1</f>
        <v>0.9</v>
      </c>
      <c r="F16" s="14">
        <f>C16*0.3</f>
        <v>2.7</v>
      </c>
      <c r="G16" s="14">
        <v>4.5</v>
      </c>
      <c r="H16" s="15">
        <v>8</v>
      </c>
      <c r="I16" s="24">
        <v>1</v>
      </c>
      <c r="J16" s="27">
        <v>3</v>
      </c>
      <c r="K16" s="28">
        <v>4</v>
      </c>
      <c r="L16" s="24">
        <v>1</v>
      </c>
      <c r="M16" s="24">
        <v>3</v>
      </c>
      <c r="N16" s="24">
        <v>4</v>
      </c>
      <c r="O16" s="21">
        <v>8</v>
      </c>
    </row>
    <row r="17" ht="15.5" spans="1:15">
      <c r="A17" s="5" t="s">
        <v>26</v>
      </c>
      <c r="B17" s="1">
        <v>6</v>
      </c>
      <c r="C17" s="10"/>
      <c r="D17" s="14"/>
      <c r="E17" s="14"/>
      <c r="F17" s="14"/>
      <c r="G17" s="14"/>
      <c r="H17" s="15"/>
      <c r="I17" s="24"/>
      <c r="J17" s="26"/>
      <c r="K17" s="29"/>
      <c r="L17" s="24"/>
      <c r="M17" s="24"/>
      <c r="N17" s="24"/>
      <c r="O17" s="25"/>
    </row>
    <row r="18" ht="15.5" spans="1:15">
      <c r="A18" s="9" t="s">
        <v>27</v>
      </c>
      <c r="B18" s="9">
        <f>SUM(A2:B17)</f>
        <v>193</v>
      </c>
      <c r="C18" s="1">
        <f>SUM(C2:C17)</f>
        <v>193</v>
      </c>
      <c r="D18" s="9"/>
      <c r="E18" s="9"/>
      <c r="F18" s="9"/>
      <c r="G18" s="9"/>
      <c r="H18" s="2">
        <f t="shared" ref="H18:N18" si="10">SUM(H2:H17)</f>
        <v>175</v>
      </c>
      <c r="I18" s="16">
        <f t="shared" si="10"/>
        <v>21</v>
      </c>
      <c r="J18" s="16">
        <f t="shared" si="10"/>
        <v>58</v>
      </c>
      <c r="K18" s="16">
        <f t="shared" si="10"/>
        <v>96</v>
      </c>
      <c r="L18" s="16">
        <f t="shared" si="10"/>
        <v>19</v>
      </c>
      <c r="M18" s="16">
        <f t="shared" si="10"/>
        <v>58</v>
      </c>
      <c r="N18" s="16">
        <f t="shared" si="10"/>
        <v>97</v>
      </c>
      <c r="O18" s="18">
        <f>SUM(L18:N18)</f>
        <v>174</v>
      </c>
    </row>
  </sheetData>
  <mergeCells count="39">
    <mergeCell ref="C9:C10"/>
    <mergeCell ref="C13:C15"/>
    <mergeCell ref="C16:C17"/>
    <mergeCell ref="D9:D10"/>
    <mergeCell ref="D13:D15"/>
    <mergeCell ref="D16:D17"/>
    <mergeCell ref="E9:E10"/>
    <mergeCell ref="E13:E15"/>
    <mergeCell ref="E16:E17"/>
    <mergeCell ref="F9:F10"/>
    <mergeCell ref="F13:F15"/>
    <mergeCell ref="F16:F17"/>
    <mergeCell ref="G9:G10"/>
    <mergeCell ref="G13:G15"/>
    <mergeCell ref="G16:G17"/>
    <mergeCell ref="H9:H10"/>
    <mergeCell ref="H13:H15"/>
    <mergeCell ref="H16:H17"/>
    <mergeCell ref="I9:I10"/>
    <mergeCell ref="I13:I15"/>
    <mergeCell ref="I16:I17"/>
    <mergeCell ref="J9:J10"/>
    <mergeCell ref="J13:J15"/>
    <mergeCell ref="J16:J17"/>
    <mergeCell ref="K9:K10"/>
    <mergeCell ref="K13:K15"/>
    <mergeCell ref="K16:K17"/>
    <mergeCell ref="L9:L10"/>
    <mergeCell ref="L13:L15"/>
    <mergeCell ref="L16:L17"/>
    <mergeCell ref="M9:M10"/>
    <mergeCell ref="M13:M15"/>
    <mergeCell ref="M16:M17"/>
    <mergeCell ref="N9:N10"/>
    <mergeCell ref="N13:N15"/>
    <mergeCell ref="N16:N17"/>
    <mergeCell ref="O9:O10"/>
    <mergeCell ref="O13:O15"/>
    <mergeCell ref="O16:O1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mawenteng</dc:creator>
  <cp:lastModifiedBy>张梅是也</cp:lastModifiedBy>
  <dcterms:created xsi:type="dcterms:W3CDTF">2021-10-05T02:59:00Z</dcterms:created>
  <cp:lastPrinted>2021-10-08T02:02:00Z</cp:lastPrinted>
  <dcterms:modified xsi:type="dcterms:W3CDTF">2021-10-08T02:51:50Z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2689D2AC48BD416C98FEEA3FC10A00B1</vt:lpwstr>
  </property>
</Properties>
</file>