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<sst xmlns="http://schemas.openxmlformats.org/spreadsheetml/2006/main" count="39" uniqueCount="29">
  <si>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基本信息</t>
  </si>
  <si>
    <t>学习成绩（30%）</t>
  </si>
  <si>
    <t>科研成果（70%）</t>
  </si>
  <si>
    <t>总分</t>
  </si>
  <si>
    <t>校正（专硕*1.6）</t>
  </si>
  <si>
    <t>名次</t>
  </si>
  <si>
    <t>论文（40%）</t>
  </si>
  <si>
    <t>课题（40%）</t>
  </si>
  <si>
    <t>获奖（20%）</t>
  </si>
  <si>
    <t>量化</t>
  </si>
  <si>
    <t>序号</t>
  </si>
  <si>
    <t>姓名</t>
  </si>
  <si>
    <t>专业</t>
  </si>
  <si>
    <t>排名</t>
  </si>
  <si>
    <t>得分</t>
  </si>
  <si>
    <t>李瑞楠</t>
  </si>
  <si>
    <t>应用统计学</t>
  </si>
  <si>
    <t>蒋策</t>
  </si>
  <si>
    <t>区域经济学</t>
  </si>
  <si>
    <t>李依弯</t>
  </si>
  <si>
    <t>统计学</t>
  </si>
  <si>
    <t>武海波</t>
  </si>
  <si>
    <t>罗紫丹</t>
  </si>
  <si>
    <t>保险专硕</t>
  </si>
  <si>
    <t>封晓敏</t>
  </si>
  <si>
    <t>曹萌</t>
  </si>
  <si>
    <t>人口学</t>
  </si>
  <si>
    <t>田晓喻</t>
  </si>
  <si>
    <t>人口、资源与环境经济学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</si>
</sst>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20" fillId="9" borderId="3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zoomScale="90" zoomScaleNormal="90" workbookViewId="0">
      <selection activeCell="A14" sqref="A14:H28"/>
    </sheetView>
  </sheetViews>
  <sheetFormatPr defaultColWidth="8.89090909090909" defaultRowHeight="14"/>
  <cols>
    <col min="2" max="2" width="16.4454545454545" customWidth="1"/>
    <col min="3" max="3" width="13.1090909090909" customWidth="1"/>
  </cols>
  <sheetData>
    <row r="1" ht="15" spans="1:17">
      <c r="A1" s="1" t="s">
        <v>0</v>
      </c>
      <c r="B1" s="1"/>
      <c r="C1" s="1"/>
      <c r="D1" s="2" t="s">
        <v>1</v>
      </c>
      <c r="E1" s="2"/>
      <c r="F1" s="2"/>
      <c r="G1" s="1" t="s">
        <v>2</v>
      </c>
      <c r="H1" s="1"/>
      <c r="I1" s="1"/>
      <c r="J1" s="1"/>
      <c r="K1" s="1"/>
      <c r="L1" s="1"/>
      <c r="M1" s="1"/>
      <c r="N1" s="1"/>
      <c r="O1" s="1" t="s">
        <v>3</v>
      </c>
      <c r="P1" s="2" t="s">
        <v>4</v>
      </c>
      <c r="Q1" s="1" t="s">
        <v>5</v>
      </c>
    </row>
    <row r="2" spans="1:17">
      <c r="A2" s="1"/>
      <c r="B2" s="1"/>
      <c r="C2" s="1"/>
      <c r="D2" s="2"/>
      <c r="E2" s="2"/>
      <c r="F2" s="2"/>
      <c r="G2" s="1" t="s">
        <v>6</v>
      </c>
      <c r="H2" s="1"/>
      <c r="I2" s="1" t="s">
        <v>7</v>
      </c>
      <c r="J2" s="1"/>
      <c r="K2" s="1" t="s">
        <v>8</v>
      </c>
      <c r="L2" s="1"/>
      <c r="M2" s="2" t="s">
        <v>3</v>
      </c>
      <c r="N2" s="1" t="s">
        <v>9</v>
      </c>
      <c r="O2" s="1"/>
      <c r="P2" s="2"/>
      <c r="Q2" s="1"/>
    </row>
    <row r="3" spans="1:17">
      <c r="A3" s="1"/>
      <c r="B3" s="1"/>
      <c r="C3" s="1"/>
      <c r="D3" s="2"/>
      <c r="E3" s="2"/>
      <c r="F3" s="2"/>
      <c r="G3" s="1"/>
      <c r="H3" s="1"/>
      <c r="I3" s="1"/>
      <c r="J3" s="1"/>
      <c r="K3" s="1"/>
      <c r="L3" s="1"/>
      <c r="M3" s="2"/>
      <c r="N3" s="1"/>
      <c r="O3" s="1"/>
      <c r="P3" s="2"/>
      <c r="Q3" s="1"/>
    </row>
    <row r="4" spans="1:17">
      <c r="A4" s="1"/>
      <c r="B4" s="1"/>
      <c r="C4" s="1"/>
      <c r="D4" s="2"/>
      <c r="E4" s="2"/>
      <c r="F4" s="2"/>
      <c r="G4" s="1" t="s">
        <v>3</v>
      </c>
      <c r="H4" s="1" t="s">
        <v>9</v>
      </c>
      <c r="I4" s="1" t="s">
        <v>3</v>
      </c>
      <c r="J4" s="1" t="s">
        <v>9</v>
      </c>
      <c r="K4" s="1" t="s">
        <v>3</v>
      </c>
      <c r="L4" s="1" t="s">
        <v>9</v>
      </c>
      <c r="M4" s="2"/>
      <c r="N4" s="1"/>
      <c r="O4" s="1"/>
      <c r="P4" s="2"/>
      <c r="Q4" s="1"/>
    </row>
    <row r="5" spans="1:17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9</v>
      </c>
      <c r="G5" s="1"/>
      <c r="H5" s="1"/>
      <c r="I5" s="1"/>
      <c r="J5" s="1"/>
      <c r="K5" s="1"/>
      <c r="L5" s="1"/>
      <c r="M5" s="2"/>
      <c r="N5" s="1"/>
      <c r="O5" s="1"/>
      <c r="P5" s="2"/>
      <c r="Q5" s="1"/>
    </row>
    <row r="6" spans="1:17">
      <c r="A6" s="4">
        <v>1</v>
      </c>
      <c r="B6" s="5" t="s">
        <v>15</v>
      </c>
      <c r="C6" s="5" t="s">
        <v>16</v>
      </c>
      <c r="D6" s="5">
        <v>14</v>
      </c>
      <c r="E6" s="5">
        <v>35</v>
      </c>
      <c r="F6" s="5">
        <f t="shared" ref="F6:F28" si="0">E6*0.3</f>
        <v>10.5</v>
      </c>
      <c r="G6" s="5">
        <v>66</v>
      </c>
      <c r="H6" s="5">
        <f t="shared" ref="H6:H28" si="1">G6*0.4</f>
        <v>26.4</v>
      </c>
      <c r="I6" s="5">
        <v>108</v>
      </c>
      <c r="J6" s="5">
        <f t="shared" ref="J6:J28" si="2">I6*0.4</f>
        <v>43.2</v>
      </c>
      <c r="K6" s="5">
        <v>60</v>
      </c>
      <c r="L6" s="5">
        <f t="shared" ref="L6:L28" si="3">K6*0.2</f>
        <v>12</v>
      </c>
      <c r="M6" s="5">
        <f t="shared" ref="M6:M28" si="4">H6+J6+L6</f>
        <v>81.6</v>
      </c>
      <c r="N6" s="6">
        <f t="shared" ref="N6:N28" si="5">M6*0.7</f>
        <v>57.12</v>
      </c>
      <c r="O6" s="7">
        <f t="shared" ref="O6:O28" si="6">F6+N6</f>
        <v>67.62</v>
      </c>
      <c r="P6" s="7">
        <f>N6*1.6+F6</f>
        <v>101.892</v>
      </c>
      <c r="Q6" s="9">
        <f>RANK(P6,P:P)</f>
        <v>1</v>
      </c>
    </row>
    <row r="7" spans="1:17">
      <c r="A7" s="4">
        <v>2</v>
      </c>
      <c r="B7" s="5" t="s">
        <v>17</v>
      </c>
      <c r="C7" s="5" t="s">
        <v>18</v>
      </c>
      <c r="D7" s="5">
        <v>4</v>
      </c>
      <c r="E7" s="5">
        <v>85</v>
      </c>
      <c r="F7" s="5">
        <f t="shared" si="0"/>
        <v>25.5</v>
      </c>
      <c r="G7" s="5">
        <v>116</v>
      </c>
      <c r="H7" s="5">
        <f t="shared" si="1"/>
        <v>46.4</v>
      </c>
      <c r="I7" s="5">
        <v>138</v>
      </c>
      <c r="J7" s="5">
        <f t="shared" si="2"/>
        <v>55.2</v>
      </c>
      <c r="K7" s="5">
        <v>0</v>
      </c>
      <c r="L7" s="5">
        <v>0</v>
      </c>
      <c r="M7" s="5">
        <f t="shared" si="4"/>
        <v>101.6</v>
      </c>
      <c r="N7" s="6">
        <f t="shared" si="5"/>
        <v>71.12</v>
      </c>
      <c r="O7" s="7">
        <f t="shared" si="6"/>
        <v>96.62</v>
      </c>
      <c r="P7" s="8">
        <f>F7+N7</f>
        <v>96.62</v>
      </c>
      <c r="Q7" s="9">
        <f>RANK(P7,P:P)</f>
        <v>2</v>
      </c>
    </row>
    <row r="8" spans="1:17">
      <c r="A8" s="4">
        <v>3</v>
      </c>
      <c r="B8" s="5" t="s">
        <v>19</v>
      </c>
      <c r="C8" s="5" t="s">
        <v>20</v>
      </c>
      <c r="D8" s="5">
        <v>1</v>
      </c>
      <c r="E8" s="5">
        <v>100</v>
      </c>
      <c r="F8" s="5">
        <f t="shared" si="0"/>
        <v>30</v>
      </c>
      <c r="G8" s="5">
        <v>80</v>
      </c>
      <c r="H8" s="5">
        <f t="shared" si="1"/>
        <v>32</v>
      </c>
      <c r="I8" s="5">
        <v>126</v>
      </c>
      <c r="J8" s="5">
        <f t="shared" si="2"/>
        <v>50.4</v>
      </c>
      <c r="K8" s="5">
        <v>60</v>
      </c>
      <c r="L8" s="5">
        <f t="shared" si="3"/>
        <v>12</v>
      </c>
      <c r="M8" s="5">
        <f t="shared" si="4"/>
        <v>94.4</v>
      </c>
      <c r="N8" s="6">
        <f t="shared" si="5"/>
        <v>66.08</v>
      </c>
      <c r="O8" s="7">
        <f t="shared" si="6"/>
        <v>96.08</v>
      </c>
      <c r="P8" s="7">
        <f t="shared" ref="P8:P11" si="7">N8+F8</f>
        <v>96.08</v>
      </c>
      <c r="Q8" s="9">
        <f>RANK(P8,P:P)</f>
        <v>3</v>
      </c>
    </row>
    <row r="9" spans="1:17">
      <c r="A9" s="4">
        <v>4</v>
      </c>
      <c r="B9" s="5" t="s">
        <v>21</v>
      </c>
      <c r="C9" s="5" t="s">
        <v>18</v>
      </c>
      <c r="D9" s="5">
        <v>5</v>
      </c>
      <c r="E9" s="5">
        <v>80</v>
      </c>
      <c r="F9" s="5">
        <f t="shared" si="0"/>
        <v>24</v>
      </c>
      <c r="G9" s="5">
        <v>88</v>
      </c>
      <c r="H9" s="5">
        <f t="shared" si="1"/>
        <v>35.2</v>
      </c>
      <c r="I9" s="5">
        <v>126</v>
      </c>
      <c r="J9" s="5">
        <f t="shared" si="2"/>
        <v>50.4</v>
      </c>
      <c r="K9" s="5">
        <v>60</v>
      </c>
      <c r="L9" s="5">
        <f t="shared" si="3"/>
        <v>12</v>
      </c>
      <c r="M9" s="5">
        <f t="shared" si="4"/>
        <v>97.6</v>
      </c>
      <c r="N9" s="6">
        <f t="shared" si="5"/>
        <v>68.32</v>
      </c>
      <c r="O9" s="7">
        <f t="shared" si="6"/>
        <v>92.32</v>
      </c>
      <c r="P9" s="7">
        <f t="shared" si="7"/>
        <v>92.32</v>
      </c>
      <c r="Q9" s="9">
        <f>RANK(P9,P:P)</f>
        <v>4</v>
      </c>
    </row>
    <row r="10" spans="1:17">
      <c r="A10" s="4">
        <v>5</v>
      </c>
      <c r="B10" s="5" t="s">
        <v>22</v>
      </c>
      <c r="C10" s="5" t="s">
        <v>23</v>
      </c>
      <c r="D10" s="5">
        <v>5</v>
      </c>
      <c r="E10" s="5">
        <v>80</v>
      </c>
      <c r="F10" s="5">
        <f t="shared" si="0"/>
        <v>24</v>
      </c>
      <c r="G10" s="5">
        <v>0</v>
      </c>
      <c r="H10" s="5">
        <f t="shared" si="1"/>
        <v>0</v>
      </c>
      <c r="I10" s="5">
        <v>122</v>
      </c>
      <c r="J10" s="5">
        <f t="shared" si="2"/>
        <v>48.8</v>
      </c>
      <c r="K10" s="5">
        <v>60</v>
      </c>
      <c r="L10" s="5">
        <f t="shared" si="3"/>
        <v>12</v>
      </c>
      <c r="M10" s="5">
        <f t="shared" si="4"/>
        <v>60.8</v>
      </c>
      <c r="N10" s="6">
        <f t="shared" si="5"/>
        <v>42.56</v>
      </c>
      <c r="O10" s="7">
        <f t="shared" si="6"/>
        <v>66.56</v>
      </c>
      <c r="P10" s="7">
        <f>N10*1.6+F10</f>
        <v>92.096</v>
      </c>
      <c r="Q10" s="9">
        <f>RANK(P10,P:P)</f>
        <v>5</v>
      </c>
    </row>
    <row r="11" spans="1:17">
      <c r="A11" s="4">
        <v>6</v>
      </c>
      <c r="B11" s="5" t="s">
        <v>24</v>
      </c>
      <c r="C11" s="5" t="s">
        <v>20</v>
      </c>
      <c r="D11" s="5">
        <v>6</v>
      </c>
      <c r="E11" s="5">
        <v>75</v>
      </c>
      <c r="F11" s="5">
        <f t="shared" si="0"/>
        <v>22.5</v>
      </c>
      <c r="G11" s="5">
        <v>88</v>
      </c>
      <c r="H11" s="5">
        <f t="shared" si="1"/>
        <v>35.2</v>
      </c>
      <c r="I11" s="5">
        <v>126</v>
      </c>
      <c r="J11" s="5">
        <f t="shared" si="2"/>
        <v>50.4</v>
      </c>
      <c r="K11" s="5">
        <v>60</v>
      </c>
      <c r="L11" s="5">
        <f t="shared" si="3"/>
        <v>12</v>
      </c>
      <c r="M11" s="5">
        <f t="shared" si="4"/>
        <v>97.6</v>
      </c>
      <c r="N11" s="6">
        <f t="shared" si="5"/>
        <v>68.32</v>
      </c>
      <c r="O11" s="7">
        <f t="shared" si="6"/>
        <v>90.82</v>
      </c>
      <c r="P11" s="7">
        <f t="shared" si="7"/>
        <v>90.82</v>
      </c>
      <c r="Q11" s="9">
        <f>RANK(P11,P:P)</f>
        <v>6</v>
      </c>
    </row>
    <row r="12" spans="1:17">
      <c r="A12" s="4">
        <v>7</v>
      </c>
      <c r="B12" s="5" t="s">
        <v>25</v>
      </c>
      <c r="C12" s="5" t="s">
        <v>26</v>
      </c>
      <c r="D12" s="5">
        <v>3</v>
      </c>
      <c r="E12" s="5">
        <v>90</v>
      </c>
      <c r="F12" s="5">
        <f t="shared" si="0"/>
        <v>27</v>
      </c>
      <c r="G12" s="5">
        <v>20</v>
      </c>
      <c r="H12" s="5">
        <f t="shared" si="1"/>
        <v>8</v>
      </c>
      <c r="I12" s="5">
        <v>204</v>
      </c>
      <c r="J12" s="5">
        <f t="shared" si="2"/>
        <v>81.6</v>
      </c>
      <c r="K12" s="5">
        <v>0</v>
      </c>
      <c r="L12" s="5">
        <f t="shared" si="3"/>
        <v>0</v>
      </c>
      <c r="M12" s="5">
        <f t="shared" si="4"/>
        <v>89.6</v>
      </c>
      <c r="N12" s="6">
        <f t="shared" si="5"/>
        <v>62.72</v>
      </c>
      <c r="O12" s="7">
        <f t="shared" si="6"/>
        <v>89.72</v>
      </c>
      <c r="P12" s="7">
        <f>F12+N12</f>
        <v>89.72</v>
      </c>
      <c r="Q12" s="9">
        <f>RANK(P12,P:P)</f>
        <v>7</v>
      </c>
    </row>
    <row r="13" spans="1:17">
      <c r="A13" s="4">
        <v>8</v>
      </c>
      <c r="B13" s="5" t="s">
        <v>27</v>
      </c>
      <c r="C13" s="5" t="s">
        <v>28</v>
      </c>
      <c r="D13" s="5">
        <v>1</v>
      </c>
      <c r="E13" s="5">
        <v>100</v>
      </c>
      <c r="F13" s="5">
        <f t="shared" si="0"/>
        <v>30</v>
      </c>
      <c r="G13" s="5">
        <v>0</v>
      </c>
      <c r="H13" s="5">
        <f t="shared" si="1"/>
        <v>0</v>
      </c>
      <c r="I13" s="5">
        <v>162</v>
      </c>
      <c r="J13" s="5">
        <f t="shared" si="2"/>
        <v>64.8</v>
      </c>
      <c r="K13" s="5">
        <v>60</v>
      </c>
      <c r="L13" s="5">
        <f t="shared" si="3"/>
        <v>12</v>
      </c>
      <c r="M13" s="5">
        <f t="shared" si="4"/>
        <v>76.8</v>
      </c>
      <c r="N13" s="6">
        <f t="shared" si="5"/>
        <v>53.76</v>
      </c>
      <c r="O13" s="7">
        <f t="shared" si="6"/>
        <v>83.76</v>
      </c>
      <c r="P13" s="7">
        <f>N13+F13</f>
        <v>83.76</v>
      </c>
      <c r="Q13" s="9">
        <f>RANK(P13,P:P)</f>
        <v>8</v>
      </c>
    </row>
  </sheetData>
  <mergeCells count="17">
    <mergeCell ref="G1:N1"/>
    <mergeCell ref="G4:G5"/>
    <mergeCell ref="H4:H5"/>
    <mergeCell ref="I4:I5"/>
    <mergeCell ref="J4:J5"/>
    <mergeCell ref="K4:K5"/>
    <mergeCell ref="L4:L5"/>
    <mergeCell ref="M2:M5"/>
    <mergeCell ref="N2:N5"/>
    <mergeCell ref="O1:O5"/>
    <mergeCell ref="P1:P5"/>
    <mergeCell ref="Q1:Q5"/>
    <mergeCell ref="A1:C4"/>
    <mergeCell ref="D1:F4"/>
    <mergeCell ref="G2:H3"/>
    <mergeCell ref="I2:J3"/>
    <mergeCell ref="K2:L3"/>
  </mergeCell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13821</dc:creator>
  <cp:lastModifiedBy>张梅是也</cp:lastModifiedBy>
  <dcterms:created xsi:type="dcterms:W3CDTF">2021-09-27T13:39:00Z</dcterms:created>
  <dcterms:modified xsi:type="dcterms:W3CDTF">2021-09-28T08:51:35Z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E3DB338FF7E84F1295B1BE21836A235B</vt:lpwstr>
  </property>
  <property fmtid="{D5CDD505-2E9C-101B-9397-08002B2CF9AE}" pid="3" name="KSOProductBuildVer">
    <vt:lpwstr>2052-11.1.0.10938</vt:lpwstr>
  </property>
</Properties>
</file>