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060"/>
  </bookViews>
  <sheets>
    <sheet name="详细信息9.29" sheetId="5" r:id="rId1"/>
    <sheet name="排名简略版"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<sst xmlns="http://schemas.openxmlformats.org/spreadsheetml/2006/main" count="692" uniqueCount="341">
  <si>
    <t>河北大学经济学院2023年国家奖学金评分一览表</t>
  </si>
  <si>
    <t>基本信息</t>
  </si>
  <si>
    <t>学习成绩（30%）</t>
  </si>
  <si>
    <t>科研成果（70%）</t>
  </si>
  <si>
    <t xml:space="preserve">
总分</t>
  </si>
  <si>
    <t>校正（专硕*1.6）</t>
  </si>
  <si>
    <t>名次</t>
  </si>
  <si>
    <t>论文（40%）</t>
  </si>
  <si>
    <t>课题（40%）</t>
  </si>
  <si>
    <t>获奖（20%）</t>
  </si>
  <si>
    <t>量化</t>
  </si>
  <si>
    <t>著作/教材</t>
  </si>
  <si>
    <t>一类期刊</t>
  </si>
  <si>
    <t>二类</t>
  </si>
  <si>
    <t>三类</t>
  </si>
  <si>
    <t>四类</t>
  </si>
  <si>
    <t>普刊</t>
  </si>
  <si>
    <t>总分</t>
  </si>
  <si>
    <t>国家级</t>
  </si>
  <si>
    <t>省部级</t>
  </si>
  <si>
    <t>厅局级</t>
  </si>
  <si>
    <t>省级</t>
  </si>
  <si>
    <t>厅级</t>
  </si>
  <si>
    <t>校级</t>
  </si>
  <si>
    <t>序号</t>
  </si>
  <si>
    <t>姓名</t>
  </si>
  <si>
    <t>专业</t>
  </si>
  <si>
    <t>排名</t>
  </si>
  <si>
    <t>得分</t>
  </si>
  <si>
    <t>著作名称</t>
  </si>
  <si>
    <t>出版社出版时间</t>
  </si>
  <si>
    <t>论文名称</t>
  </si>
  <si>
    <t>刊物及时间</t>
  </si>
  <si>
    <t>课题名称</t>
  </si>
  <si>
    <t>申请单位和批准时间</t>
  </si>
  <si>
    <t>名称</t>
  </si>
  <si>
    <t>批准单位</t>
  </si>
  <si>
    <t>谢璐羽</t>
  </si>
  <si>
    <t>国际贸易学</t>
  </si>
  <si>
    <t>国际运输贸易网络特征对制造业出口国内增加值率的影响研究</t>
  </si>
  <si>
    <t>《经济科学出版社》，2022.10</t>
  </si>
  <si>
    <t>吸收数字技术创新溢出对亚太区域价值链可持续性的影响研究</t>
  </si>
  <si>
    <t>2024.6.20，会议论文</t>
  </si>
  <si>
    <t>数字技术创新对中国-东盟价值链贸易碳排放的影响研究</t>
  </si>
  <si>
    <t>全国哲学社会科学工作办公室，2022.9</t>
  </si>
  <si>
    <t>价值链数字化下参加全球生产网络地域特征演变与我国制造业国际分工地位提升研究</t>
  </si>
  <si>
    <t>教育部，2022.12</t>
  </si>
  <si>
    <t>全球价值链数字化下世界级先进制造业集群演进及其对雄安的启示研究</t>
  </si>
  <si>
    <t>河北省社会科学界联合会，2023.7</t>
  </si>
  <si>
    <t>研究型案例《技术自主创新、价值链结构性权力与全球供应链可持续性提升——基于对我国半导体企业的多案例研究》</t>
  </si>
  <si>
    <t>国际商务专业学位研究生案例竞赛组织委员会，2024.6</t>
  </si>
  <si>
    <t>数字服务贸易自由化对制造业出口国内增加值率的影响</t>
  </si>
  <si>
    <t>《社会科学文献出版社》，2022.10</t>
  </si>
  <si>
    <t>新文科下高质量推进研究生课程思政研究</t>
  </si>
  <si>
    <t>黑龙江教师发展学院学报，2024.6</t>
  </si>
  <si>
    <t>RCEP对亚太区域价值链重构的影响机制及应对策略</t>
  </si>
  <si>
    <t>数字经济对大学生就业生态的影响研究——基于京津冀地区的调研分析</t>
  </si>
  <si>
    <t>河北省人力资源和社会保障厅，2023.4</t>
  </si>
  <si>
    <t>价值链数字化下参与全球生产网络地域特征演变与我国制造业国际分工地位提升研究</t>
  </si>
  <si>
    <t>《经济科学出版社》，2023.10</t>
  </si>
  <si>
    <t>该项总得分</t>
  </si>
  <si>
    <t>喻琦</t>
  </si>
  <si>
    <t>世界经济</t>
  </si>
  <si>
    <r>
      <rPr>
        <sz val="11"/>
        <rFont val="Times New Roman"/>
        <charset val="0"/>
      </rPr>
      <t>“</t>
    </r>
    <r>
      <rPr>
        <sz val="11"/>
        <rFont val="宋体"/>
        <charset val="0"/>
      </rPr>
      <t>两业</t>
    </r>
    <r>
      <rPr>
        <sz val="11"/>
        <rFont val="Times New Roman"/>
        <charset val="0"/>
      </rPr>
      <t>”</t>
    </r>
    <r>
      <rPr>
        <sz val="11"/>
        <rFont val="宋体"/>
        <charset val="0"/>
      </rPr>
      <t>融合推动河北省制造业高质量发展研究</t>
    </r>
  </si>
  <si>
    <r>
      <rPr>
        <sz val="11"/>
        <rFont val="宋体"/>
        <charset val="134"/>
      </rPr>
      <t>经济科学出版社</t>
    </r>
    <r>
      <rPr>
        <sz val="11"/>
        <rFont val="Times New Roman"/>
        <charset val="0"/>
      </rPr>
      <t>2024</t>
    </r>
    <r>
      <rPr>
        <sz val="11"/>
        <rFont val="宋体"/>
        <charset val="134"/>
      </rPr>
      <t>年</t>
    </r>
    <r>
      <rPr>
        <sz val="11"/>
        <rFont val="Times New Roman"/>
        <charset val="0"/>
      </rPr>
      <t>7</t>
    </r>
    <r>
      <rPr>
        <sz val="11"/>
        <rFont val="宋体"/>
        <charset val="134"/>
      </rPr>
      <t>月</t>
    </r>
  </si>
  <si>
    <t>打造保定市招商引资“金名片”的工作建议</t>
  </si>
  <si>
    <t>保定市社会发展研究院 专家建言</t>
  </si>
  <si>
    <r>
      <rPr>
        <sz val="11"/>
        <rFont val="Times New Roman"/>
        <charset val="0"/>
      </rPr>
      <t>RCEP</t>
    </r>
    <r>
      <rPr>
        <sz val="11"/>
        <rFont val="宋体"/>
        <charset val="134"/>
      </rPr>
      <t>对亚太区域价值链</t>
    </r>
    <r>
      <rPr>
        <sz val="11"/>
        <rFont val="Times New Roman"/>
        <charset val="0"/>
      </rPr>
      <t xml:space="preserve">
</t>
    </r>
    <r>
      <rPr>
        <sz val="11"/>
        <rFont val="宋体"/>
        <charset val="134"/>
      </rPr>
      <t>重构的影响机制及应对策略研究</t>
    </r>
  </si>
  <si>
    <r>
      <rPr>
        <sz val="11"/>
        <rFont val="宋体"/>
        <charset val="134"/>
      </rPr>
      <t>国家社会科学基金重大项目</t>
    </r>
    <r>
      <rPr>
        <sz val="11"/>
        <rFont val="Times New Roman"/>
        <charset val="0"/>
      </rPr>
      <t>2022.12.8</t>
    </r>
  </si>
  <si>
    <t>河北省数字赋能营商环境优化研究</t>
  </si>
  <si>
    <t>河北省发改委2024.8.27</t>
  </si>
  <si>
    <t>RCEP生效对河北省重点行业影响研究课题 一等奖</t>
  </si>
  <si>
    <t>河北省商务厅</t>
  </si>
  <si>
    <r>
      <rPr>
        <sz val="11"/>
        <rFont val="Times New Roman"/>
        <charset val="0"/>
      </rPr>
      <t>“</t>
    </r>
    <r>
      <rPr>
        <sz val="11"/>
        <rFont val="宋体"/>
        <charset val="134"/>
      </rPr>
      <t>双循环格局下中国企业境外上市对资本配置效率的影响研究</t>
    </r>
    <r>
      <rPr>
        <sz val="11"/>
        <rFont val="Times New Roman"/>
        <charset val="0"/>
      </rPr>
      <t>”</t>
    </r>
  </si>
  <si>
    <r>
      <rPr>
        <sz val="11"/>
        <rFont val="宋体"/>
        <charset val="134"/>
      </rPr>
      <t>国家社会科学基金青年项目</t>
    </r>
    <r>
      <rPr>
        <sz val="11"/>
        <rFont val="Times New Roman"/>
        <charset val="0"/>
      </rPr>
      <t>2021.9.15</t>
    </r>
  </si>
  <si>
    <t>雄安新区数字政府建设赋能营商环境优化研究</t>
  </si>
  <si>
    <t>雄安新区党工委管委会宣传网信局/2024.5.15</t>
  </si>
  <si>
    <t>双重冲击下中国进口高质量发展机制与路径研究</t>
  </si>
  <si>
    <r>
      <rPr>
        <sz val="11"/>
        <rFont val="宋体"/>
        <charset val="134"/>
      </rPr>
      <t>国家社会科学基金一般项目</t>
    </r>
    <r>
      <rPr>
        <sz val="11"/>
        <rFont val="Times New Roman"/>
        <charset val="0"/>
      </rPr>
      <t>2021.9.24</t>
    </r>
  </si>
  <si>
    <t>崔雪华</t>
  </si>
  <si>
    <t>统计学</t>
  </si>
  <si>
    <t>土壤环境价值核算研究</t>
  </si>
  <si>
    <t>中国社会科学出版社2023.9</t>
  </si>
  <si>
    <t>Nonlinear effects of environmental regulation on PM2.5 and CO2 in China: Evidence from a quantile-on-quantile approach</t>
  </si>
  <si>
    <t>Energy
2024.1</t>
  </si>
  <si>
    <t>基于数据挖掘的文创产品用户识别研究</t>
  </si>
  <si>
    <t>明日风尚2024.8</t>
  </si>
  <si>
    <t>异质性环境规制对减污降碳协同增效的影响：作用机理、效应评估与路径优化</t>
  </si>
  <si>
    <t>国家自然科学基金</t>
  </si>
  <si>
    <t>保定市莲池区现代服务业产业研究与实施路径</t>
  </si>
  <si>
    <t>保定市莲池区商务局（横向）2022.12</t>
  </si>
  <si>
    <t>农业技术经理人职业能力职业能力标准体系构建及提升研究</t>
  </si>
  <si>
    <t>美国大学生数学建模大赛</t>
  </si>
  <si>
    <t>美国数学及其应用联合会2023.7</t>
  </si>
  <si>
    <t>河北滨海旅游发展研究</t>
  </si>
  <si>
    <t>河北大学出版社2023.7</t>
  </si>
  <si>
    <t>Synergistic emission reduction effect of pollution and carbon in China’s agricultural sector: Regional differences, dominant factors, and their spatial-temporal heterogeneity</t>
  </si>
  <si>
    <t>Environmental Impact Assessment Review2024.5</t>
  </si>
  <si>
    <t>京津冀空气质量持续改善行动计划的减污降碳协同绩效评估及提办路径研究</t>
  </si>
  <si>
    <t>河北省科学技术厅（软科学），2024.5</t>
  </si>
  <si>
    <t>河北省近海生态保护补偿和社会资本专项研究</t>
  </si>
  <si>
    <t>国家海洋技术中心，2024.5</t>
  </si>
  <si>
    <t>邱文松</t>
  </si>
  <si>
    <t>传染病传播的流行周期与预测研究</t>
  </si>
  <si>
    <t>经济科学出版社（2024.01）</t>
  </si>
  <si>
    <t>新文科、科背景下基于“五位一体”协同教学模式的复合型统计人才培养</t>
  </si>
  <si>
    <t>高教学刊（2023.10）</t>
  </si>
  <si>
    <t>全国哲学社会科学工作办公室（2023.02）</t>
  </si>
  <si>
    <t>公共卫生安全层级韧性的统计测度与提升路径研究</t>
  </si>
  <si>
    <t>河北省哲学社会科学工作办公室2022.09</t>
  </si>
  <si>
    <t>医保经办服务窗口的服务质量提升与激励机制研究</t>
  </si>
  <si>
    <t>河北省医疗保障局2023.09</t>
  </si>
  <si>
    <t>新文科背景下创新人才培养与人力资本积累</t>
  </si>
  <si>
    <t>知识产权出版社（2022.10）</t>
  </si>
  <si>
    <t>教育部首批新文科研究与改革实践项目“经济学类国家级一流本科专业融入理工要素的人才培养模式改革研究”</t>
  </si>
  <si>
    <t>教育部【教改项目】
2021.05</t>
  </si>
  <si>
    <t>数字不平等的统计测度与优化路径研究</t>
  </si>
  <si>
    <t>知识产权出版社（2023.08）</t>
  </si>
  <si>
    <t>粮食上市企业竞争力的测度分析与提升路径研究</t>
  </si>
  <si>
    <t>国家粮食和物资储备局2024.4</t>
  </si>
  <si>
    <t>世界公共医疗卫生安全韧性的统计测度及监测预警研究</t>
  </si>
  <si>
    <t>河北大学出版社（2023.01）</t>
  </si>
  <si>
    <t>白子朔</t>
  </si>
  <si>
    <t>农村发展</t>
  </si>
  <si>
    <t>国际油价波动对我国商品价格的动态传导效应测度研究</t>
  </si>
  <si>
    <t>经济科学出版社/2022.10</t>
  </si>
  <si>
    <t>Multi-scale pattern causality of the price fluctuation in energy stock market</t>
  </si>
  <si>
    <t>nonlinear dynamics/2024.05</t>
  </si>
  <si>
    <t>农业科技园区的经济发展带动效应——来自河北省县域的实证评估</t>
  </si>
  <si>
    <t>中国农业资源与区划/2023.05</t>
  </si>
  <si>
    <t>福建茶叶出口竞争力市场分析</t>
  </si>
  <si>
    <t>邢台职业技术学院/2024.4</t>
  </si>
  <si>
    <t>国际大宗商品价格极端波动对我国价格体系的风险传导及防控研究</t>
  </si>
  <si>
    <t>教育部/2023.10</t>
  </si>
  <si>
    <t>产业链视角下大宗商品价格波动对我国粮食安全的影响测度研究</t>
  </si>
  <si>
    <t>河北省教育厅/2022.02</t>
  </si>
  <si>
    <t>《河北滨海旅游发展研究》</t>
  </si>
  <si>
    <t>河北大学出版社/2023.07</t>
  </si>
  <si>
    <t>农文旅高质量融合赋能保定乡村振兴</t>
  </si>
  <si>
    <t>保定市科学技术学会/ 2023.08</t>
  </si>
  <si>
    <t>河北省农业科技园区的“减污-降碳-经济发展效应评估</t>
  </si>
  <si>
    <t>河北省教育厅/2023.12</t>
  </si>
  <si>
    <t>京津冀城市群 “减污-降碳-经济发展”协同治理能力评价及提升路径研究</t>
  </si>
  <si>
    <t>河北省统计科学研究（计划）项目/2023.09</t>
  </si>
  <si>
    <t>谢亚琳</t>
  </si>
  <si>
    <t>区域经济学</t>
  </si>
  <si>
    <t>河北大学出版社
/2023.07</t>
  </si>
  <si>
    <t>Synergistic emission reduction effect of pollution and carbon in Chinax's 
agricultural sector: Regional differences, dominant factors, and their 
spatial-temporal heterogeneity</t>
  </si>
  <si>
    <t>Environmental Impact Assessment Review/2023.11</t>
  </si>
  <si>
    <t>“双碳”背景下中国农业的减污降碳协同效应研究</t>
  </si>
  <si>
    <t>2023年中国地理学会发展地理学学术年会2023.5</t>
  </si>
  <si>
    <t>异质性环境规制对减污降碳协同增效的影响:作用机理、效应评估与路径优化</t>
  </si>
  <si>
    <t>国家自然科学基金委员会/2024.01</t>
  </si>
  <si>
    <t>京津冀空气质量持续改善行动计划的减污降碳协同绩效评估及提
路研究</t>
  </si>
  <si>
    <t>河北省科学技术厅/2024.05</t>
  </si>
  <si>
    <t>河北省耕地生态安全的综合评估机器异质性驱动银子</t>
  </si>
  <si>
    <t>闫雅茜</t>
  </si>
  <si>
    <t>经济科学出版社</t>
  </si>
  <si>
    <t>国家社会科学基金
重大项目2022.12.8</t>
  </si>
  <si>
    <t>河北省发展和
改革委员会2024.8.27</t>
  </si>
  <si>
    <t>RCEP生效对河北省重点行业影响研究课题一等奖</t>
  </si>
  <si>
    <t>国家社会科学基金一般项目2021.9.24</t>
  </si>
  <si>
    <t>双循环格局下河北省生产性服务业发展的统计研究</t>
  </si>
  <si>
    <t>河北省统计局2022.10.18</t>
  </si>
  <si>
    <t>亢尹承</t>
  </si>
  <si>
    <t>国际经济学</t>
  </si>
  <si>
    <t>科学出版社
2024.8</t>
  </si>
  <si>
    <t>全国哲学社会科学工作办公室
2022.12.8</t>
  </si>
  <si>
    <t>“双碳”目标下数字赋能产业绿色转型的统计测度与应用研究</t>
  </si>
  <si>
    <t>国家统计局
2023.11.7</t>
  </si>
  <si>
    <t>数字赋能产业“减污降碳”协同转型的统计测度、驱动
机制与路径优化</t>
  </si>
  <si>
    <t>河北省统计局</t>
  </si>
  <si>
    <t>中国省级层面与其他金砖国家国际贸易隐含能源及碳排放转移研究</t>
  </si>
  <si>
    <t>国家自然科学基金委员会
2019.1.1</t>
  </si>
  <si>
    <t>高阳毛巾品牌竞争力提升研究</t>
  </si>
  <si>
    <t>高阳县工业和信息化局
2023.8.8</t>
  </si>
  <si>
    <t>孟宏丽</t>
  </si>
  <si>
    <t>经济科学出版社 2024.8</t>
  </si>
  <si>
    <t>河北自由贸易试验区国际竞争力提升策略分析</t>
  </si>
  <si>
    <t>商业经济 2023.7</t>
  </si>
  <si>
    <t>双循环格局下中国企业境外上市对资本配置效率的影响研究</t>
  </si>
  <si>
    <t>全国哲学社会科学工作办公室 2021.9.24</t>
  </si>
  <si>
    <t>河北省企业境外上市对科技水平的影响研究</t>
  </si>
  <si>
    <t>河北省科技厅2023.11</t>
  </si>
  <si>
    <t>河北省共同富裕检测评估体系构建与评价研究</t>
  </si>
  <si>
    <t>河北省发改委2024年4月</t>
  </si>
  <si>
    <t>对外援助对捐助国经济发展的影响研究</t>
  </si>
  <si>
    <t>河北大学（国际会议论文）  2022年12月</t>
  </si>
  <si>
    <t>我国共同富裕水平统计监测体系构建与评价研究</t>
  </si>
  <si>
    <t>国家统计局 2023.11.7</t>
  </si>
  <si>
    <t>王盼</t>
  </si>
  <si>
    <t>数字经济“走出去”促进企业创新了吗？——基于上市公司的经验证据（老师一作本人二作）</t>
  </si>
  <si>
    <t>2024.5上海对外经贸大学学报</t>
  </si>
  <si>
    <t>高质量贸易开放下双向 FDI 协进对数字鸿沟弥合的影响研究（老师一作本人四作）</t>
  </si>
  <si>
    <t>2023.10商业经济</t>
  </si>
  <si>
    <t>数字经济赋能河北对外贸易高质量发展研究</t>
  </si>
  <si>
    <t>河北省哲学社会科学工作办公室，2023.9</t>
  </si>
  <si>
    <t>双向FDI协进、数字鸿沟弥合与高质量贸易开放</t>
  </si>
  <si>
    <t>河北省教育厅，2024.2</t>
  </si>
  <si>
    <t>现代服务业开放深度与企业企业创新水平：理论分析与经验证据</t>
  </si>
  <si>
    <t>第八届全国高校国际贸易学科协作组青年论坛2024.6</t>
  </si>
  <si>
    <t>全球价值链重构背景下数字经济“走出去”的创新效应研究</t>
  </si>
  <si>
    <t>河北省教育厅，2024.6</t>
  </si>
  <si>
    <t>保定市专精特新企业及产业集群
提质升级研究</t>
  </si>
  <si>
    <t>保定市哲学社会科学工作办公室，2024.5</t>
  </si>
  <si>
    <t>大数据时代数字赋能“内驱式”人才培养模式研究</t>
  </si>
  <si>
    <t>河北省教育厅（教改课题降一级），2023.12</t>
  </si>
  <si>
    <t>刘璐</t>
  </si>
  <si>
    <t>《基于“三生”视角与多源数据的国土空间利用质量评价》</t>
  </si>
  <si>
    <t>知识产权出版社；2024.7</t>
  </si>
  <si>
    <t>战略性新兴产业融合集群发展对就业的影响研究——以河北省为例</t>
  </si>
  <si>
    <t>价值工程；2023.12</t>
  </si>
  <si>
    <t>《基于生产网络视角的京津冀区域间碳补偿标准制度》</t>
  </si>
  <si>
    <t>河北省统计局；2024.8</t>
  </si>
  <si>
    <t>会议</t>
  </si>
  <si>
    <t>《保定市新质生产力调查评估、关键问题识别及政策建议》</t>
  </si>
  <si>
    <t>保定市哲学社会科学工作办公室；2024.8</t>
  </si>
  <si>
    <t>《战略性新兴产业融合集群发展对我省就业的影响及对策研究》</t>
  </si>
  <si>
    <t>河北省人力资源和社会保障厅；2023</t>
  </si>
  <si>
    <t>《智能传播时代构建中国新型政党制度话语体系研究》</t>
  </si>
  <si>
    <t>河北省社会主义学院【校级】；2024.6</t>
  </si>
  <si>
    <t>尚方淑</t>
  </si>
  <si>
    <t>中部地区农村集体产权制度改革实践与完善——基于河北省Z市的调查研究</t>
  </si>
  <si>
    <t>农村经济与科技2024/7/1</t>
  </si>
  <si>
    <t>政府规章、行政规范性文件备案审查</t>
  </si>
  <si>
    <t>河北省司法厅（横向），2024.5</t>
  </si>
  <si>
    <t>保定市科技协会2024.5</t>
  </si>
  <si>
    <t>《石家庄市知识产权保护和促进条例》立法服务</t>
  </si>
  <si>
    <t>石家庄市场监督管理局（横向）2024.8</t>
  </si>
  <si>
    <t>《石家庄市燃气管理办法》调研修订及立法后评估、《石家庄市建筑物外立面保持整洁管理办法》立法后评估、《石家庄市餐厨垃圾处理管理办法》立法后评估</t>
  </si>
  <si>
    <t>石家庄城市综合管理局（横向）2024.6</t>
  </si>
  <si>
    <t>张馨月</t>
  </si>
  <si>
    <t>《国际经济学》</t>
  </si>
  <si>
    <t>科学出版社2024.8</t>
  </si>
  <si>
    <t>RCEP对亚太区域价值链重构的影响机制及应对策略研究</t>
  </si>
  <si>
    <t>全国哲学社会科学工作办公室2022.12</t>
  </si>
  <si>
    <t>高阳县工业和信息化局2023.8</t>
  </si>
  <si>
    <t>梁源源</t>
  </si>
  <si>
    <t>金融学硕</t>
  </si>
  <si>
    <t>数字经济赋能生产性服务业和制造业高质量融合发展研究</t>
  </si>
  <si>
    <t>南都学坛 2023.11</t>
  </si>
  <si>
    <t>数字经济推动河北省文体旅融合发展的内在机理与实现路径研究</t>
  </si>
  <si>
    <t>河北省社科基金项目 2023.05</t>
  </si>
  <si>
    <t>数字经济赋能文体旅融合推动保定现代品
质生活之城建设</t>
  </si>
  <si>
    <t>保定市决策咨询委 2023.03</t>
  </si>
  <si>
    <t>数字经济背景下雄安新区文旅融合推进
全域旅游高质量发展研究</t>
  </si>
  <si>
    <t>雄安新区研究专项 2023.03</t>
  </si>
  <si>
    <t>数字经济背景下河北省文旅融合推动产业高质量发展研究</t>
  </si>
  <si>
    <t>河北省文化艺术科学规划和旅游研究项目 2022.08</t>
  </si>
  <si>
    <t>双碳背景下数字经济推动制造业绿色转型的内在机理与实现路径研究</t>
  </si>
  <si>
    <t>河北省统计科学计划研究项目 2023.08</t>
  </si>
  <si>
    <t>陈一洋</t>
  </si>
  <si>
    <t>《京津冀城市群承载力测度及应用研究》</t>
  </si>
  <si>
    <t>人民出版社，2023.12</t>
  </si>
  <si>
    <t>京津冀国家生态功能区生态产品价值时空演变研究</t>
  </si>
  <si>
    <t>生态经济2024.9.9</t>
  </si>
  <si>
    <t>双碳目标约束下京津冀生态产品价值核算与实现机制研究</t>
  </si>
  <si>
    <t>河北省教育厅/2022.04</t>
  </si>
  <si>
    <t>绿色低碳发展视域下保定市生态产品价值实现路径优化研究</t>
  </si>
  <si>
    <t>中共河北省委机构编制委员会2022.05</t>
  </si>
  <si>
    <r>
      <rPr>
        <sz val="11"/>
        <rFont val="Times New Roman"/>
        <charset val="134"/>
      </rPr>
      <t>B</t>
    </r>
    <r>
      <rPr>
        <sz val="11"/>
        <rFont val="宋体"/>
        <charset val="134"/>
      </rPr>
      <t>类</t>
    </r>
    <r>
      <rPr>
        <sz val="11"/>
        <rFont val="Times New Roman"/>
        <charset val="134"/>
      </rPr>
      <t>-</t>
    </r>
    <r>
      <rPr>
        <sz val="11"/>
        <rFont val="宋体"/>
        <charset val="134"/>
      </rPr>
      <t>正大杯第十三届全国大学生市场调研与分析大赛（三等奖）</t>
    </r>
  </si>
  <si>
    <t>中国商业统计学会，全国大学生市场调查与分析大赛组委会</t>
  </si>
  <si>
    <r>
      <rPr>
        <sz val="11"/>
        <rFont val="Times New Roman"/>
        <charset val="134"/>
      </rPr>
      <t>B</t>
    </r>
    <r>
      <rPr>
        <sz val="11"/>
        <rFont val="宋体"/>
        <charset val="134"/>
      </rPr>
      <t>类</t>
    </r>
    <r>
      <rPr>
        <sz val="11"/>
        <rFont val="Times New Roman"/>
        <charset val="134"/>
      </rPr>
      <t>-</t>
    </r>
    <r>
      <rPr>
        <sz val="11"/>
        <rFont val="宋体"/>
        <charset val="134"/>
      </rPr>
      <t>正大杯第十四届全国大学生市场调研与分析大赛（省级三等奖）</t>
    </r>
  </si>
  <si>
    <t>《科技服务业高质量发展及区域创新链融合研究》</t>
  </si>
  <si>
    <t>河北大学出版社，2023.6</t>
  </si>
  <si>
    <t>燕山-太行山生态涵养区生态产品价值实现的统计测度及路径优化研究</t>
  </si>
  <si>
    <t>2023年中国大学生5分钟学术英语演讲比赛（三等级）</t>
  </si>
  <si>
    <t>中国学术英语教学研究会</t>
  </si>
  <si>
    <t>大学生统计建模大赛（省级三等奖）</t>
  </si>
  <si>
    <t>中国统计教育学会</t>
  </si>
  <si>
    <t>京津冀城市群综合承载力测度及应用研究</t>
  </si>
  <si>
    <t>河北省教育厅2023.7</t>
  </si>
  <si>
    <t>保定市数字乡村发展水平及其助推农业生产转型升级路径研究</t>
  </si>
  <si>
    <t>河北省教育厅2022.02</t>
  </si>
  <si>
    <t>陈巍</t>
  </si>
  <si>
    <t>河北省统计科学研究（计划）项目（重点项目）2024.6</t>
  </si>
  <si>
    <t>全国大学生第十届统计建模大赛全国赛区研究生组一等奖</t>
  </si>
  <si>
    <t>正大杯第十四届全国大学生市场调查与分析大赛河北赛区研究生组二等奖</t>
  </si>
  <si>
    <t>中国商业统计学会、全国大学生市场调查与分析大赛组委会</t>
  </si>
  <si>
    <t>河北省教育厅，2023.07</t>
  </si>
  <si>
    <t>2023年“挑战杯”河北省特等奖</t>
  </si>
  <si>
    <t>共青团河北省委、河北省教育厅</t>
  </si>
  <si>
    <t>保定市哲学社会科学工作办公室
2024.7</t>
  </si>
  <si>
    <t>全国大学生统计第九届建模大赛河北赛区研究生组二等奖</t>
  </si>
  <si>
    <t>保定市科学技术协会，2024.7</t>
  </si>
  <si>
    <t>王格格</t>
  </si>
  <si>
    <t>河北省2022年巩固脱贫成果后评估</t>
  </si>
  <si>
    <t>河北省乡村振兴局2022.11</t>
  </si>
  <si>
    <t>2022年度国家巩固脱贫成果第三方评估</t>
  </si>
  <si>
    <t>中国农业大学2022.12</t>
  </si>
  <si>
    <t>蔚县巩固脱贫成果考核评估挂牌督办基线调
查与终期评估</t>
  </si>
  <si>
    <t>华大智库信息咨询有限公司 2023.9</t>
  </si>
  <si>
    <t>河南省2023年巩固拓展脱贫攻坚成果同乡村振兴有效衔接实地评估工作(许昌市、洛阳市)</t>
  </si>
  <si>
    <t>华中师范大学2023.12</t>
  </si>
  <si>
    <t>2023年度国家巩固脱贫成果第三方
评估(黑龙江省)</t>
  </si>
  <si>
    <t>中国农业大学2024.1</t>
  </si>
  <si>
    <t>张梓萌</t>
  </si>
  <si>
    <t>人口学</t>
  </si>
  <si>
    <t>河南省2023年巩固拓展脱贫攻坚成果同乡村振兴有效衔接实地评估核查</t>
  </si>
  <si>
    <t>河南省乡村振兴局，2023年12月</t>
  </si>
  <si>
    <t>保定市未来人口发展与基础教育需求研究</t>
  </si>
  <si>
    <t>保定市统计局，2022年12月</t>
  </si>
  <si>
    <t>新时代河北省人口与经济社会高质量发展研究</t>
  </si>
  <si>
    <t>河北省发展和改革委员会，2022年12月</t>
  </si>
  <si>
    <t>实现保定市中心城市500万人口的路径、方式和对策选择</t>
  </si>
  <si>
    <t>蔚县巩固脱贫攻坚成果考核评估挂牌督办基线调查与终期评估</t>
  </si>
  <si>
    <t>河北大学，2023年10月</t>
  </si>
  <si>
    <t>陈宝滢</t>
  </si>
  <si>
    <t>金融</t>
  </si>
  <si>
    <t>共同富裕理论与实践研究——基于金融视角</t>
  </si>
  <si>
    <t>基于数据挖掘的住房租赁政策动态评估与优化模拟研究</t>
  </si>
  <si>
    <t>国家社科基金</t>
  </si>
  <si>
    <t>雄安新区绿色金融促进生态环境建设的效应及政策路径研究</t>
  </si>
  <si>
    <t>雄安新区党工委2023.12.29</t>
  </si>
  <si>
    <t>第十四届“挑战杯”河北省大学生创业计划竞赛河北省一等奖</t>
  </si>
  <si>
    <t>河北省教育厅</t>
  </si>
  <si>
    <t>房地产市场发展的经济效应研究</t>
  </si>
  <si>
    <t>中国金融出版社 2024.04.01</t>
  </si>
  <si>
    <t>李凯蔓</t>
  </si>
  <si>
    <t>应用统计</t>
  </si>
  <si>
    <t>京津冀城市群承载力测度及应用研究</t>
  </si>
  <si>
    <r>
      <rPr>
        <sz val="11"/>
        <rFont val="宋体"/>
        <charset val="134"/>
      </rPr>
      <t>人民出版社</t>
    </r>
    <r>
      <rPr>
        <sz val="11"/>
        <rFont val="Times New Roman"/>
        <charset val="134"/>
      </rPr>
      <t>2023.12.1</t>
    </r>
  </si>
  <si>
    <t>河北省统计局2024.8.22</t>
  </si>
  <si>
    <t>第十届大学生统计建模大赛</t>
  </si>
  <si>
    <t>保定市科技协会2024.07</t>
  </si>
  <si>
    <t>国家奖学金量化排名</t>
  </si>
  <si>
    <t>分数</t>
  </si>
  <si>
    <t>22国贸</t>
  </si>
  <si>
    <t>22世界经济</t>
  </si>
  <si>
    <t>22统计学</t>
  </si>
  <si>
    <t>22农村发展</t>
  </si>
  <si>
    <t>22区域经济</t>
  </si>
  <si>
    <t>亢伊承</t>
  </si>
  <si>
    <t>闫雅倩</t>
  </si>
  <si>
    <t>23农村发展</t>
  </si>
  <si>
    <t>23统计学</t>
  </si>
  <si>
    <t>22金融学</t>
  </si>
  <si>
    <t>放弃</t>
  </si>
  <si>
    <t>23金融</t>
  </si>
  <si>
    <t>22人口学</t>
  </si>
  <si>
    <t>23应用统计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</si>
</sst>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1">
    <font>
      <sz val="11"/>
      <color theme="1"/>
      <name val="宋体"/>
      <charset val="134"/>
      <scheme val="minor"/>
    </font>
    <font>
      <sz val="18"/>
      <color theme="1"/>
      <name val="宋体"/>
      <charset val="134"/>
      <scheme val="minor"/>
    </font>
    <font>
      <sz val="12"/>
      <name val="仿宋"/>
      <charset val="134"/>
    </font>
    <font>
      <sz val="11"/>
      <name val="宋体"/>
      <charset val="134"/>
      <scheme val="minor"/>
    </font>
    <font>
      <sz val="12"/>
      <color rgb="FFFF0000"/>
      <name val="宋体"/>
      <charset val="134"/>
    </font>
    <font>
      <sz val="11"/>
      <name val="宋体"/>
      <charset val="134"/>
    </font>
    <font>
      <b/>
      <sz val="11"/>
      <name val="宋体"/>
      <charset val="134"/>
    </font>
    <font>
      <sz val="12"/>
      <name val="宋体"/>
      <charset val="134"/>
    </font>
    <font>
      <b/>
      <sz val="12"/>
      <name val="宋体"/>
      <charset val="134"/>
    </font>
    <font>
      <b/>
      <sz val="20"/>
      <color rgb="FFFF0000"/>
      <name val="宋体"/>
      <charset val="134"/>
    </font>
    <font>
      <b/>
      <sz val="12"/>
      <color rgb="FFFF0000"/>
      <name val="宋体"/>
      <charset val="134"/>
    </font>
    <font>
      <b/>
      <sz val="10"/>
      <color rgb="FFFF0000"/>
      <name val="宋体"/>
      <charset val="134"/>
    </font>
    <font>
      <sz val="11"/>
      <name val="Times New Roman"/>
      <charset val="0"/>
    </font>
    <font>
      <strike/>
      <sz val="11"/>
      <name val="宋体"/>
      <charset val="134"/>
    </font>
    <font>
      <strike/>
      <sz val="11"/>
      <name val="宋体"/>
      <charset val="134"/>
      <scheme val="minor"/>
    </font>
    <font>
      <sz val="11"/>
      <color rgb="FFFF0000"/>
      <name val="黑体"/>
      <charset val="134"/>
    </font>
    <font>
      <sz val="11"/>
      <name val="宋体"/>
      <charset val="0"/>
    </font>
    <font>
      <b/>
      <sz val="14"/>
      <color rgb="FFFF0000"/>
      <name val="宋体"/>
      <charset val="134"/>
    </font>
    <font>
      <sz val="11"/>
      <name val="Microsoft YaHei"/>
      <charset val="134"/>
    </font>
    <font>
      <b/>
      <sz val="11"/>
      <name val="Microsoft YaHei"/>
      <charset val="134"/>
    </font>
    <font>
      <sz val="11"/>
      <name val="Times New Roman"/>
      <charset val="134"/>
    </font>
    <font>
      <b/>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44">
    <fill>
      <patternFill patternType="none"/>
    </fill>
    <fill>
      <patternFill patternType="gray125"/>
    </fill>
    <fill>
      <patternFill patternType="solid">
        <fgColor rgb="FFFFFF00"/>
        <bgColor indexed="64"/>
      </patternFill>
    </fill>
    <fill>
      <patternFill patternType="solid">
        <fgColor theme="6" tint="0.6"/>
        <bgColor indexed="64"/>
      </patternFill>
    </fill>
    <fill>
      <patternFill patternType="solid">
        <fgColor theme="4" tint="0.8"/>
        <bgColor indexed="64"/>
      </patternFill>
    </fill>
    <fill>
      <patternFill patternType="solid">
        <fgColor theme="9" tint="0.8"/>
        <bgColor indexed="64"/>
      </patternFill>
    </fill>
    <fill>
      <patternFill patternType="solid">
        <fgColor theme="8" tint="0.8"/>
        <bgColor indexed="64"/>
      </patternFill>
    </fill>
    <fill>
      <patternFill patternType="solid">
        <fgColor theme="5" tint="0.8"/>
        <bgColor indexed="64"/>
      </patternFill>
    </fill>
    <fill>
      <patternFill patternType="solid">
        <fgColor theme="4" tint="0.6"/>
        <bgColor indexed="64"/>
      </patternFill>
    </fill>
    <fill>
      <patternFill patternType="solid">
        <fgColor theme="7" tint="0.8"/>
        <bgColor indexed="64"/>
      </patternFill>
    </fill>
    <fill>
      <patternFill patternType="solid">
        <fgColor theme="8" tint="0.6"/>
        <bgColor indexed="64"/>
      </patternFill>
    </fill>
    <fill>
      <patternFill patternType="solid">
        <fgColor theme="3" tint="0.8"/>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indexed="0"/>
      </top>
      <bottom style="thin">
        <color indexed="0"/>
      </bottom>
      <diagonal/>
    </border>
    <border>
      <left style="thin">
        <color auto="1"/>
      </left>
      <right style="thin">
        <color auto="1"/>
      </right>
      <top style="thin">
        <color auto="1"/>
      </top>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13" borderId="16"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7" applyNumberFormat="0" applyFill="0" applyAlignment="0" applyProtection="0">
      <alignment vertical="center"/>
    </xf>
    <xf numFmtId="0" fontId="28" fillId="0" borderId="17" applyNumberFormat="0" applyFill="0" applyAlignment="0" applyProtection="0">
      <alignment vertical="center"/>
    </xf>
    <xf numFmtId="0" fontId="29" fillId="0" borderId="18" applyNumberFormat="0" applyFill="0" applyAlignment="0" applyProtection="0">
      <alignment vertical="center"/>
    </xf>
    <xf numFmtId="0" fontId="29" fillId="0" borderId="0" applyNumberFormat="0" applyFill="0" applyBorder="0" applyAlignment="0" applyProtection="0">
      <alignment vertical="center"/>
    </xf>
    <xf numFmtId="0" fontId="30" fillId="14" borderId="19" applyNumberFormat="0" applyAlignment="0" applyProtection="0">
      <alignment vertical="center"/>
    </xf>
    <xf numFmtId="0" fontId="31" fillId="15" borderId="20" applyNumberFormat="0" applyAlignment="0" applyProtection="0">
      <alignment vertical="center"/>
    </xf>
    <xf numFmtId="0" fontId="32" fillId="15" borderId="19" applyNumberFormat="0" applyAlignment="0" applyProtection="0">
      <alignment vertical="center"/>
    </xf>
    <xf numFmtId="0" fontId="33" fillId="16" borderId="21" applyNumberFormat="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40" fillId="33" borderId="0" applyNumberFormat="0" applyBorder="0" applyAlignment="0" applyProtection="0">
      <alignment vertical="center"/>
    </xf>
    <xf numFmtId="0" fontId="40" fillId="34" borderId="0" applyNumberFormat="0" applyBorder="0" applyAlignment="0" applyProtection="0">
      <alignment vertical="center"/>
    </xf>
    <xf numFmtId="0" fontId="39" fillId="35" borderId="0" applyNumberFormat="0" applyBorder="0" applyAlignment="0" applyProtection="0">
      <alignment vertical="center"/>
    </xf>
    <xf numFmtId="0" fontId="39" fillId="36" borderId="0" applyNumberFormat="0" applyBorder="0" applyAlignment="0" applyProtection="0">
      <alignment vertical="center"/>
    </xf>
    <xf numFmtId="0" fontId="40" fillId="37" borderId="0" applyNumberFormat="0" applyBorder="0" applyAlignment="0" applyProtection="0">
      <alignment vertical="center"/>
    </xf>
    <xf numFmtId="0" fontId="40" fillId="38" borderId="0" applyNumberFormat="0" applyBorder="0" applyAlignment="0" applyProtection="0">
      <alignment vertical="center"/>
    </xf>
    <xf numFmtId="0" fontId="39" fillId="39" borderId="0" applyNumberFormat="0" applyBorder="0" applyAlignment="0" applyProtection="0">
      <alignment vertical="center"/>
    </xf>
    <xf numFmtId="0" fontId="39" fillId="40" borderId="0" applyNumberFormat="0" applyBorder="0" applyAlignment="0" applyProtection="0">
      <alignment vertical="center"/>
    </xf>
    <xf numFmtId="0" fontId="40" fillId="41" borderId="0" applyNumberFormat="0" applyBorder="0" applyAlignment="0" applyProtection="0">
      <alignment vertical="center"/>
    </xf>
    <xf numFmtId="0" fontId="40" fillId="42" borderId="0" applyNumberFormat="0" applyBorder="0" applyAlignment="0" applyProtection="0">
      <alignment vertical="center"/>
    </xf>
    <xf numFmtId="0" fontId="39" fillId="43" borderId="0" applyNumberFormat="0" applyBorder="0" applyAlignment="0" applyProtection="0">
      <alignment vertical="center"/>
    </xf>
  </cellStyleXfs>
  <cellXfs count="280">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xf>
    <xf numFmtId="0" fontId="4" fillId="2" borderId="0" xfId="0" applyFont="1" applyFill="1" applyAlignment="1">
      <alignment horizontal="center" vertical="center"/>
    </xf>
    <xf numFmtId="0" fontId="5" fillId="3" borderId="0" xfId="0" applyFont="1" applyFill="1" applyAlignment="1">
      <alignment horizontal="center" vertical="center" wrapText="1"/>
    </xf>
    <xf numFmtId="0" fontId="6" fillId="3" borderId="2" xfId="0" applyFont="1" applyFill="1" applyBorder="1" applyAlignment="1">
      <alignment horizontal="center" vertical="center" wrapText="1"/>
    </xf>
    <xf numFmtId="0" fontId="5" fillId="4" borderId="0" xfId="0" applyFont="1" applyFill="1" applyBorder="1" applyAlignment="1">
      <alignment vertical="center" wrapText="1"/>
    </xf>
    <xf numFmtId="0" fontId="6" fillId="4" borderId="1" xfId="0" applyFont="1" applyFill="1" applyBorder="1" applyAlignment="1">
      <alignment vertical="center" wrapText="1"/>
    </xf>
    <xf numFmtId="0" fontId="5" fillId="0" borderId="0" xfId="0" applyFont="1" applyFill="1" applyAlignment="1">
      <alignment vertical="center" wrapText="1"/>
    </xf>
    <xf numFmtId="0" fontId="6"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0" xfId="0" applyFont="1" applyFill="1" applyBorder="1" applyAlignment="1">
      <alignment vertical="center" wrapText="1"/>
    </xf>
    <xf numFmtId="0" fontId="6" fillId="0" borderId="1" xfId="0" applyFont="1" applyFill="1" applyBorder="1" applyAlignment="1">
      <alignment vertical="center" wrapText="1"/>
    </xf>
    <xf numFmtId="0" fontId="5" fillId="5" borderId="0" xfId="0" applyFont="1" applyFill="1" applyBorder="1" applyAlignment="1">
      <alignment vertical="center" wrapText="1"/>
    </xf>
    <xf numFmtId="0" fontId="6" fillId="5" borderId="1" xfId="0" applyFont="1" applyFill="1" applyBorder="1" applyAlignment="1">
      <alignment vertical="center" wrapText="1"/>
    </xf>
    <xf numFmtId="0" fontId="5" fillId="6" borderId="0" xfId="0" applyFont="1" applyFill="1" applyBorder="1" applyAlignment="1">
      <alignment vertical="center" wrapText="1"/>
    </xf>
    <xf numFmtId="0" fontId="6" fillId="6" borderId="1" xfId="0" applyFont="1" applyFill="1" applyBorder="1" applyAlignment="1">
      <alignment vertical="center" wrapText="1"/>
    </xf>
    <xf numFmtId="0" fontId="5" fillId="7" borderId="0" xfId="0" applyFont="1" applyFill="1" applyBorder="1" applyAlignment="1">
      <alignment vertical="center" wrapText="1"/>
    </xf>
    <xf numFmtId="0" fontId="5" fillId="7" borderId="0" xfId="0" applyFont="1" applyFill="1" applyBorder="1" applyAlignment="1">
      <alignment horizontal="center" vertical="center" wrapText="1"/>
    </xf>
    <xf numFmtId="0" fontId="5" fillId="2" borderId="0" xfId="0" applyFont="1" applyFill="1" applyBorder="1" applyAlignment="1">
      <alignment vertical="center" wrapText="1"/>
    </xf>
    <xf numFmtId="0" fontId="6" fillId="2" borderId="1" xfId="0" applyFont="1" applyFill="1" applyBorder="1" applyAlignment="1">
      <alignment vertical="center" wrapText="1"/>
    </xf>
    <xf numFmtId="0" fontId="6" fillId="7" borderId="1" xfId="0" applyFont="1" applyFill="1" applyBorder="1" applyAlignment="1">
      <alignment vertical="center" wrapText="1"/>
    </xf>
    <xf numFmtId="0" fontId="6" fillId="5" borderId="3" xfId="0" applyFont="1" applyFill="1" applyBorder="1" applyAlignment="1">
      <alignment vertical="center" wrapText="1"/>
    </xf>
    <xf numFmtId="0" fontId="7" fillId="8" borderId="0" xfId="0" applyFont="1" applyFill="1" applyBorder="1" applyAlignment="1"/>
    <xf numFmtId="0" fontId="8" fillId="8" borderId="3" xfId="0" applyFont="1" applyFill="1" applyBorder="1" applyAlignment="1"/>
    <xf numFmtId="0" fontId="5" fillId="9" borderId="0" xfId="0" applyFont="1" applyFill="1" applyBorder="1" applyAlignment="1">
      <alignment vertical="center" wrapText="1"/>
    </xf>
    <xf numFmtId="0" fontId="6" fillId="9" borderId="1" xfId="0" applyFont="1" applyFill="1" applyBorder="1" applyAlignment="1">
      <alignment vertical="center" wrapText="1"/>
    </xf>
    <xf numFmtId="0" fontId="5" fillId="10" borderId="0" xfId="0" applyFont="1" applyFill="1" applyBorder="1" applyAlignment="1">
      <alignment vertical="center" wrapText="1"/>
    </xf>
    <xf numFmtId="0" fontId="6" fillId="10" borderId="1" xfId="0" applyFont="1" applyFill="1" applyBorder="1" applyAlignment="1">
      <alignment vertical="center" wrapText="1"/>
    </xf>
    <xf numFmtId="0" fontId="5" fillId="11" borderId="0" xfId="0" applyFont="1" applyFill="1" applyAlignment="1">
      <alignment vertical="center" wrapText="1"/>
    </xf>
    <xf numFmtId="0" fontId="5" fillId="11" borderId="1" xfId="0" applyFont="1" applyFill="1" applyBorder="1" applyAlignment="1">
      <alignment horizontal="center" vertical="center" wrapText="1"/>
    </xf>
    <xf numFmtId="0" fontId="7" fillId="0" borderId="0" xfId="0" applyFont="1" applyFill="1" applyBorder="1" applyAlignment="1"/>
    <xf numFmtId="0" fontId="8" fillId="0" borderId="3" xfId="0" applyFont="1" applyFill="1" applyBorder="1" applyAlignment="1"/>
    <xf numFmtId="0" fontId="9" fillId="2" borderId="1" xfId="0" applyNumberFormat="1" applyFont="1" applyFill="1" applyBorder="1" applyAlignment="1">
      <alignment horizontal="center" vertical="center"/>
    </xf>
    <xf numFmtId="0" fontId="9" fillId="2" borderId="4" xfId="0" applyNumberFormat="1" applyFont="1" applyFill="1" applyBorder="1" applyAlignment="1">
      <alignment horizontal="center" vertical="center"/>
    </xf>
    <xf numFmtId="0" fontId="10" fillId="2" borderId="1" xfId="0" applyNumberFormat="1" applyFont="1" applyFill="1" applyBorder="1" applyAlignment="1">
      <alignment horizontal="center" vertical="center"/>
    </xf>
    <xf numFmtId="0" fontId="10" fillId="2" borderId="5"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10" fillId="2" borderId="1"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xf>
    <xf numFmtId="0" fontId="10" fillId="2" borderId="7" xfId="0" applyNumberFormat="1" applyFont="1" applyFill="1" applyBorder="1" applyAlignment="1">
      <alignment horizontal="center" vertical="center"/>
    </xf>
    <xf numFmtId="0" fontId="10" fillId="2" borderId="8" xfId="0" applyNumberFormat="1" applyFont="1" applyFill="1" applyBorder="1" applyAlignment="1">
      <alignment horizontal="center" vertical="center"/>
    </xf>
    <xf numFmtId="0" fontId="10" fillId="2" borderId="9" xfId="0" applyNumberFormat="1" applyFont="1" applyFill="1" applyBorder="1" applyAlignment="1">
      <alignment horizontal="center" vertical="center"/>
    </xf>
    <xf numFmtId="0" fontId="10" fillId="2" borderId="10" xfId="0" applyNumberFormat="1" applyFont="1" applyFill="1" applyBorder="1" applyAlignment="1">
      <alignment horizontal="center" vertical="center"/>
    </xf>
    <xf numFmtId="0" fontId="10" fillId="2" borderId="4" xfId="0" applyNumberFormat="1" applyFont="1" applyFill="1" applyBorder="1" applyAlignment="1">
      <alignment horizontal="center" vertical="center"/>
    </xf>
    <xf numFmtId="0" fontId="11" fillId="2" borderId="1" xfId="0" applyNumberFormat="1" applyFont="1" applyFill="1" applyBorder="1" applyAlignment="1">
      <alignment horizontal="center" vertical="center"/>
    </xf>
    <xf numFmtId="0" fontId="11" fillId="2" borderId="11" xfId="0" applyNumberFormat="1"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12" fillId="4" borderId="1" xfId="0"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7"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5" fillId="5" borderId="1" xfId="0" applyFont="1" applyFill="1" applyBorder="1" applyAlignment="1">
      <alignment horizontal="left" vertical="center" wrapText="1"/>
    </xf>
    <xf numFmtId="0" fontId="5" fillId="5" borderId="7"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5" fillId="0" borderId="1" xfId="0" applyFont="1" applyFill="1" applyBorder="1" applyAlignment="1">
      <alignment vertical="center" wrapText="1"/>
    </xf>
    <xf numFmtId="49" fontId="5" fillId="0" borderId="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11"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7" borderId="12" xfId="0" applyFont="1" applyFill="1" applyBorder="1" applyAlignment="1">
      <alignment horizontal="center" vertical="center" wrapText="1"/>
    </xf>
    <xf numFmtId="0" fontId="6" fillId="7" borderId="12"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5" fillId="7" borderId="13" xfId="0" applyFont="1" applyFill="1" applyBorder="1" applyAlignment="1">
      <alignment horizontal="center" vertical="center" wrapText="1"/>
    </xf>
    <xf numFmtId="0" fontId="6" fillId="7" borderId="13"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10" fillId="2" borderId="11" xfId="0" applyNumberFormat="1" applyFont="1" applyFill="1" applyBorder="1" applyAlignment="1">
      <alignment horizontal="center" vertical="center"/>
    </xf>
    <xf numFmtId="0" fontId="11" fillId="2" borderId="13" xfId="0" applyNumberFormat="1" applyFont="1" applyFill="1" applyBorder="1" applyAlignment="1">
      <alignment horizontal="center" vertical="center"/>
    </xf>
    <xf numFmtId="0" fontId="3" fillId="4"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5" borderId="1" xfId="0" applyFont="1" applyFill="1" applyBorder="1" applyAlignment="1">
      <alignment vertical="center" wrapText="1"/>
    </xf>
    <xf numFmtId="0" fontId="5" fillId="7" borderId="1" xfId="0" applyFont="1" applyFill="1" applyBorder="1" applyAlignment="1">
      <alignment horizontal="right" vertical="center" wrapText="1"/>
    </xf>
    <xf numFmtId="0" fontId="10" fillId="2" borderId="3" xfId="0" applyNumberFormat="1" applyFont="1" applyFill="1" applyBorder="1" applyAlignment="1">
      <alignment horizontal="center" vertical="center"/>
    </xf>
    <xf numFmtId="0" fontId="11" fillId="2" borderId="3" xfId="0" applyNumberFormat="1" applyFont="1" applyFill="1" applyBorder="1" applyAlignment="1">
      <alignment horizontal="center" vertical="center"/>
    </xf>
    <xf numFmtId="0" fontId="10" fillId="2" borderId="13" xfId="0" applyNumberFormat="1" applyFont="1" applyFill="1" applyBorder="1" applyAlignment="1">
      <alignment horizontal="center" vertical="center"/>
    </xf>
    <xf numFmtId="0" fontId="6" fillId="4" borderId="3"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3" fillId="0" borderId="1" xfId="0" applyFont="1" applyFill="1" applyBorder="1" applyAlignment="1">
      <alignment vertical="center" wrapText="1"/>
    </xf>
    <xf numFmtId="0" fontId="3" fillId="5" borderId="1" xfId="0" applyFont="1" applyFill="1" applyBorder="1" applyAlignment="1">
      <alignment vertical="center" wrapText="1"/>
    </xf>
    <xf numFmtId="57" fontId="3" fillId="5" borderId="1" xfId="0" applyNumberFormat="1" applyFont="1" applyFill="1" applyBorder="1" applyAlignment="1">
      <alignment vertical="center" wrapText="1"/>
    </xf>
    <xf numFmtId="0" fontId="3" fillId="0" borderId="3" xfId="0" applyFont="1" applyFill="1" applyBorder="1" applyAlignment="1">
      <alignment vertical="center" wrapText="1"/>
    </xf>
    <xf numFmtId="0" fontId="5" fillId="0" borderId="0" xfId="0" applyFont="1" applyFill="1" applyBorder="1" applyAlignment="1">
      <alignment horizontal="center" vertical="center" wrapText="1"/>
    </xf>
    <xf numFmtId="0" fontId="5" fillId="7" borderId="1" xfId="0" applyFont="1" applyFill="1" applyBorder="1" applyAlignment="1">
      <alignment vertical="center" wrapText="1"/>
    </xf>
    <xf numFmtId="0" fontId="5" fillId="2" borderId="1" xfId="0" applyFont="1" applyFill="1" applyBorder="1" applyAlignment="1">
      <alignment vertical="center" wrapText="1"/>
    </xf>
    <xf numFmtId="0" fontId="10" fillId="2" borderId="14" xfId="0" applyNumberFormat="1" applyFont="1" applyFill="1" applyBorder="1" applyAlignment="1">
      <alignment horizontal="center" vertical="center"/>
    </xf>
    <xf numFmtId="0" fontId="10" fillId="2" borderId="15" xfId="0" applyNumberFormat="1" applyFont="1" applyFill="1" applyBorder="1" applyAlignment="1">
      <alignment horizontal="center" vertical="center"/>
    </xf>
    <xf numFmtId="0" fontId="3" fillId="4" borderId="1" xfId="0" applyFont="1" applyFill="1" applyBorder="1" applyAlignment="1">
      <alignment horizontal="center" vertical="center" wrapText="1"/>
    </xf>
    <xf numFmtId="0" fontId="14" fillId="0" borderId="1" xfId="0" applyFont="1" applyFill="1" applyBorder="1" applyAlignment="1">
      <alignment vertical="center" wrapText="1"/>
    </xf>
    <xf numFmtId="57" fontId="14" fillId="0" borderId="1" xfId="0" applyNumberFormat="1" applyFont="1" applyFill="1" applyBorder="1" applyAlignment="1">
      <alignment vertical="center" wrapText="1"/>
    </xf>
    <xf numFmtId="0" fontId="13" fillId="0" borderId="1" xfId="0" applyFont="1" applyFill="1" applyBorder="1" applyAlignment="1">
      <alignment horizontal="center" vertical="center" wrapText="1"/>
    </xf>
    <xf numFmtId="0" fontId="15" fillId="0" borderId="1" xfId="0" applyFont="1" applyFill="1" applyBorder="1" applyAlignment="1">
      <alignment vertical="center" wrapText="1"/>
    </xf>
    <xf numFmtId="0" fontId="15" fillId="0" borderId="3"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3" fillId="7" borderId="1" xfId="0" applyFont="1" applyFill="1" applyBorder="1" applyAlignment="1">
      <alignment vertical="center" wrapText="1"/>
    </xf>
    <xf numFmtId="0" fontId="11" fillId="2" borderId="10" xfId="0" applyNumberFormat="1" applyFont="1" applyFill="1" applyBorder="1" applyAlignment="1">
      <alignment horizontal="center" vertical="center"/>
    </xf>
    <xf numFmtId="0" fontId="17" fillId="2" borderId="4" xfId="0" applyNumberFormat="1" applyFont="1" applyFill="1" applyBorder="1" applyAlignment="1">
      <alignment horizontal="center" vertical="center" wrapText="1"/>
    </xf>
    <xf numFmtId="0" fontId="4" fillId="2" borderId="0" xfId="0" applyFont="1" applyFill="1" applyBorder="1" applyAlignment="1">
      <alignment horizontal="center" vertical="center"/>
    </xf>
    <xf numFmtId="0" fontId="10" fillId="2" borderId="3" xfId="0" applyNumberFormat="1" applyFont="1" applyFill="1" applyBorder="1" applyAlignment="1">
      <alignment horizontal="center" vertical="center" wrapText="1"/>
    </xf>
    <xf numFmtId="0" fontId="17" fillId="2" borderId="1" xfId="0" applyNumberFormat="1" applyFont="1" applyFill="1" applyBorder="1" applyAlignment="1">
      <alignment horizontal="center" vertical="center" wrapText="1"/>
    </xf>
    <xf numFmtId="0" fontId="10" fillId="2" borderId="12" xfId="0" applyNumberFormat="1" applyFont="1" applyFill="1" applyBorder="1" applyAlignment="1">
      <alignment horizontal="center" vertical="center" wrapText="1"/>
    </xf>
    <xf numFmtId="0" fontId="10" fillId="2" borderId="12" xfId="0" applyNumberFormat="1" applyFont="1" applyFill="1" applyBorder="1" applyAlignment="1">
      <alignment horizontal="center" vertical="center"/>
    </xf>
    <xf numFmtId="0" fontId="10" fillId="2" borderId="13" xfId="0" applyNumberFormat="1" applyFont="1" applyFill="1" applyBorder="1" applyAlignment="1">
      <alignment horizontal="center" vertical="center" wrapText="1"/>
    </xf>
    <xf numFmtId="0" fontId="5" fillId="3" borderId="0"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4" borderId="0" xfId="0" applyFont="1" applyFill="1" applyBorder="1" applyAlignment="1">
      <alignment vertical="center" wrapText="1"/>
    </xf>
    <xf numFmtId="0" fontId="3" fillId="0" borderId="0" xfId="0" applyFont="1" applyFill="1" applyBorder="1" applyAlignment="1">
      <alignment vertical="center" wrapText="1"/>
    </xf>
    <xf numFmtId="0" fontId="3" fillId="5" borderId="0" xfId="0" applyFont="1" applyFill="1" applyBorder="1" applyAlignment="1">
      <alignment vertical="center" wrapText="1"/>
    </xf>
    <xf numFmtId="0" fontId="6" fillId="5" borderId="0" xfId="0" applyFont="1" applyFill="1" applyBorder="1" applyAlignment="1">
      <alignment vertical="center" wrapText="1"/>
    </xf>
    <xf numFmtId="0" fontId="6" fillId="0" borderId="0" xfId="0" applyFont="1" applyFill="1" applyBorder="1" applyAlignment="1">
      <alignment vertical="center" wrapText="1"/>
    </xf>
    <xf numFmtId="0" fontId="6" fillId="6" borderId="0" xfId="0" applyFont="1" applyFill="1" applyBorder="1" applyAlignment="1">
      <alignment vertical="center" wrapText="1"/>
    </xf>
    <xf numFmtId="0" fontId="6" fillId="4" borderId="11" xfId="0" applyFont="1" applyFill="1" applyBorder="1" applyAlignment="1">
      <alignment vertical="center" wrapText="1"/>
    </xf>
    <xf numFmtId="0" fontId="5" fillId="0" borderId="0" xfId="0" applyFont="1" applyFill="1" applyAlignment="1">
      <alignment horizontal="center" vertical="center" wrapText="1"/>
    </xf>
    <xf numFmtId="0" fontId="6" fillId="0" borderId="11" xfId="0" applyFont="1" applyFill="1" applyBorder="1" applyAlignment="1">
      <alignment vertical="center" wrapText="1"/>
    </xf>
    <xf numFmtId="0" fontId="6" fillId="6" borderId="11" xfId="0" applyFont="1" applyFill="1" applyBorder="1" applyAlignment="1">
      <alignment vertical="center" wrapText="1"/>
    </xf>
    <xf numFmtId="0" fontId="6" fillId="5" borderId="11" xfId="0" applyFont="1" applyFill="1" applyBorder="1" applyAlignment="1">
      <alignment vertical="center" wrapText="1"/>
    </xf>
    <xf numFmtId="0" fontId="5" fillId="2" borderId="9"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18" fillId="7" borderId="3"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18" fillId="7" borderId="12"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18" fillId="7" borderId="13" xfId="0" applyFont="1" applyFill="1" applyBorder="1" applyAlignment="1">
      <alignment horizontal="center" vertical="center" wrapText="1"/>
    </xf>
    <xf numFmtId="0" fontId="19" fillId="7" borderId="1" xfId="0" applyFont="1" applyFill="1" applyBorder="1" applyAlignment="1">
      <alignment horizontal="center" vertical="center" wrapText="1"/>
    </xf>
    <xf numFmtId="0" fontId="20" fillId="8" borderId="1" xfId="0" applyFont="1" applyFill="1" applyBorder="1" applyAlignment="1">
      <alignment horizontal="center" vertical="center"/>
    </xf>
    <xf numFmtId="0" fontId="5" fillId="8" borderId="1" xfId="0" applyFont="1" applyFill="1" applyBorder="1" applyAlignment="1">
      <alignment horizontal="center" vertical="center"/>
    </xf>
    <xf numFmtId="0" fontId="21" fillId="8" borderId="1" xfId="0" applyFont="1" applyFill="1" applyBorder="1" applyAlignment="1">
      <alignment horizontal="center" vertical="center"/>
    </xf>
    <xf numFmtId="0" fontId="20" fillId="8" borderId="1" xfId="0" applyFont="1" applyFill="1" applyBorder="1" applyAlignment="1">
      <alignment horizontal="center" vertical="center" wrapText="1"/>
    </xf>
    <xf numFmtId="0" fontId="6" fillId="8" borderId="1" xfId="0" applyFont="1" applyFill="1" applyBorder="1" applyAlignment="1">
      <alignment horizontal="center" vertical="center"/>
    </xf>
    <xf numFmtId="0" fontId="5" fillId="9" borderId="1" xfId="0" applyFont="1" applyFill="1" applyBorder="1" applyAlignment="1">
      <alignment horizontal="center" vertical="center" wrapText="1"/>
    </xf>
    <xf numFmtId="0" fontId="5" fillId="9" borderId="6" xfId="0" applyFont="1" applyFill="1" applyBorder="1" applyAlignment="1">
      <alignment horizontal="center" vertical="center" wrapText="1"/>
    </xf>
    <xf numFmtId="0" fontId="5" fillId="9" borderId="3" xfId="0" applyFont="1" applyFill="1" applyBorder="1" applyAlignment="1">
      <alignment horizontal="center" vertical="center" wrapText="1"/>
    </xf>
    <xf numFmtId="0" fontId="6" fillId="9" borderId="3" xfId="0" applyFont="1" applyFill="1" applyBorder="1" applyAlignment="1">
      <alignment horizontal="center" vertical="center" wrapText="1"/>
    </xf>
    <xf numFmtId="0" fontId="3" fillId="9" borderId="1" xfId="0" applyFont="1" applyFill="1" applyBorder="1" applyAlignment="1">
      <alignment vertical="center" wrapText="1"/>
    </xf>
    <xf numFmtId="0" fontId="3" fillId="9" borderId="0" xfId="0" applyFont="1" applyFill="1" applyBorder="1" applyAlignment="1">
      <alignment vertical="center" wrapText="1"/>
    </xf>
    <xf numFmtId="0" fontId="5" fillId="9" borderId="7"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6" fillId="9" borderId="12" xfId="0" applyFont="1" applyFill="1" applyBorder="1" applyAlignment="1">
      <alignment horizontal="center" vertical="center" wrapText="1"/>
    </xf>
    <xf numFmtId="0" fontId="5" fillId="9" borderId="9" xfId="0" applyFont="1" applyFill="1" applyBorder="1" applyAlignment="1">
      <alignment horizontal="center" vertical="center" wrapText="1"/>
    </xf>
    <xf numFmtId="0" fontId="5" fillId="9" borderId="13" xfId="0" applyFont="1" applyFill="1" applyBorder="1" applyAlignment="1">
      <alignment horizontal="center" vertical="center" wrapText="1"/>
    </xf>
    <xf numFmtId="0" fontId="6" fillId="9" borderId="13"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5" fillId="10" borderId="11"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6" fillId="10" borderId="3" xfId="0" applyFont="1" applyFill="1" applyBorder="1" applyAlignment="1">
      <alignment horizontal="center" vertical="center" wrapText="1"/>
    </xf>
    <xf numFmtId="0" fontId="5" fillId="10" borderId="12" xfId="0" applyFont="1" applyFill="1" applyBorder="1" applyAlignment="1">
      <alignment horizontal="center" vertical="center" wrapText="1"/>
    </xf>
    <xf numFmtId="0" fontId="6" fillId="10" borderId="12" xfId="0" applyFont="1" applyFill="1" applyBorder="1" applyAlignment="1">
      <alignment horizontal="center" vertical="center" wrapText="1"/>
    </xf>
    <xf numFmtId="0" fontId="5" fillId="10" borderId="13" xfId="0" applyFont="1" applyFill="1" applyBorder="1" applyAlignment="1">
      <alignment horizontal="center" vertical="center" wrapText="1"/>
    </xf>
    <xf numFmtId="0" fontId="6" fillId="10" borderId="13"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5" fillId="11" borderId="6" xfId="0" applyFont="1" applyFill="1" applyBorder="1" applyAlignment="1">
      <alignment horizontal="center" vertical="center" wrapText="1"/>
    </xf>
    <xf numFmtId="0" fontId="5" fillId="11" borderId="3" xfId="0" applyFont="1" applyFill="1" applyBorder="1" applyAlignment="1">
      <alignment horizontal="center" vertical="center" wrapText="1"/>
    </xf>
    <xf numFmtId="0" fontId="5" fillId="11" borderId="1" xfId="0" applyFont="1" applyFill="1" applyBorder="1" applyAlignment="1">
      <alignment horizontal="left" vertical="center" wrapText="1"/>
    </xf>
    <xf numFmtId="0" fontId="5" fillId="11" borderId="7" xfId="0" applyFont="1" applyFill="1" applyBorder="1" applyAlignment="1">
      <alignment horizontal="center" vertical="center" wrapText="1"/>
    </xf>
    <xf numFmtId="0" fontId="5" fillId="11" borderId="12" xfId="0" applyFont="1" applyFill="1" applyBorder="1" applyAlignment="1">
      <alignment horizontal="center" vertical="center" wrapText="1"/>
    </xf>
    <xf numFmtId="0" fontId="5" fillId="11" borderId="9" xfId="0" applyFont="1" applyFill="1" applyBorder="1" applyAlignment="1">
      <alignment horizontal="center" vertical="center" wrapText="1"/>
    </xf>
    <xf numFmtId="0" fontId="5" fillId="11" borderId="13" xfId="0" applyFont="1" applyFill="1" applyBorder="1" applyAlignment="1">
      <alignment horizontal="center" vertical="center" wrapText="1"/>
    </xf>
    <xf numFmtId="0" fontId="20"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21"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21" fillId="8" borderId="1" xfId="0" applyFont="1" applyFill="1" applyBorder="1" applyAlignment="1">
      <alignment vertical="center"/>
    </xf>
    <xf numFmtId="0" fontId="21" fillId="0" borderId="1" xfId="0" applyFont="1" applyFill="1" applyBorder="1" applyAlignment="1">
      <alignment vertical="center"/>
    </xf>
    <xf numFmtId="0" fontId="3" fillId="7" borderId="1" xfId="0" applyFont="1" applyFill="1" applyBorder="1" applyAlignment="1">
      <alignment horizontal="left" vertical="center" wrapText="1"/>
    </xf>
    <xf numFmtId="0" fontId="3" fillId="7" borderId="1" xfId="0" applyFont="1" applyFill="1" applyBorder="1" applyAlignment="1">
      <alignment horizontal="center" vertical="center" wrapText="1"/>
    </xf>
    <xf numFmtId="0" fontId="18" fillId="7" borderId="1" xfId="0" applyFont="1" applyFill="1" applyBorder="1" applyAlignment="1">
      <alignment horizontal="left" vertical="center" wrapText="1"/>
    </xf>
    <xf numFmtId="0" fontId="18" fillId="7" borderId="3" xfId="0" applyFont="1" applyFill="1" applyBorder="1" applyAlignment="1">
      <alignment horizontal="left" vertical="center" wrapText="1"/>
    </xf>
    <xf numFmtId="0" fontId="19" fillId="7" borderId="1" xfId="0" applyFont="1" applyFill="1" applyBorder="1" applyAlignment="1">
      <alignment horizontal="left" vertical="center" wrapText="1"/>
    </xf>
    <xf numFmtId="0" fontId="20" fillId="0"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19" fillId="7" borderId="3" xfId="0" applyFont="1" applyFill="1" applyBorder="1" applyAlignment="1">
      <alignment horizontal="center" vertical="center" wrapText="1"/>
    </xf>
    <xf numFmtId="0" fontId="19" fillId="7" borderId="12" xfId="0" applyFont="1" applyFill="1" applyBorder="1" applyAlignment="1">
      <alignment horizontal="center" vertical="center" wrapText="1"/>
    </xf>
    <xf numFmtId="0" fontId="19" fillId="7" borderId="13" xfId="0" applyFont="1" applyFill="1" applyBorder="1" applyAlignment="1">
      <alignment horizontal="center" vertical="center" wrapText="1"/>
    </xf>
    <xf numFmtId="0" fontId="20" fillId="0" borderId="3" xfId="0" applyFont="1" applyFill="1" applyBorder="1" applyAlignment="1">
      <alignment horizontal="center" vertical="center"/>
    </xf>
    <xf numFmtId="0" fontId="21" fillId="7" borderId="3" xfId="0" applyFont="1" applyFill="1" applyBorder="1" applyAlignment="1">
      <alignment horizontal="center" vertical="center" wrapText="1"/>
    </xf>
    <xf numFmtId="0" fontId="20" fillId="7" borderId="3" xfId="0" applyFont="1" applyFill="1" applyBorder="1" applyAlignment="1">
      <alignment horizontal="center" vertical="center" wrapText="1"/>
    </xf>
    <xf numFmtId="0" fontId="21" fillId="7" borderId="12" xfId="0" applyFont="1" applyFill="1" applyBorder="1" applyAlignment="1">
      <alignment horizontal="center" vertical="center" wrapText="1"/>
    </xf>
    <xf numFmtId="0" fontId="20" fillId="7" borderId="12" xfId="0" applyFont="1" applyFill="1" applyBorder="1" applyAlignment="1">
      <alignment horizontal="center" vertical="center" wrapText="1"/>
    </xf>
    <xf numFmtId="0" fontId="21" fillId="7" borderId="13" xfId="0" applyFont="1" applyFill="1" applyBorder="1" applyAlignment="1">
      <alignment horizontal="center" vertical="center" wrapText="1"/>
    </xf>
    <xf numFmtId="0" fontId="20" fillId="7" borderId="13" xfId="0" applyFont="1" applyFill="1" applyBorder="1" applyAlignment="1">
      <alignment horizontal="center" vertical="center" wrapText="1"/>
    </xf>
    <xf numFmtId="176" fontId="20" fillId="8" borderId="1" xfId="0" applyNumberFormat="1" applyFont="1" applyFill="1" applyBorder="1" applyAlignment="1">
      <alignment horizontal="center" vertical="center" wrapText="1"/>
    </xf>
    <xf numFmtId="0" fontId="7" fillId="8" borderId="0" xfId="0" applyFont="1" applyFill="1" applyBorder="1" applyAlignment="1">
      <alignment wrapText="1"/>
    </xf>
    <xf numFmtId="0" fontId="7" fillId="8" borderId="1" xfId="0" applyFont="1" applyFill="1" applyBorder="1" applyAlignment="1"/>
    <xf numFmtId="0" fontId="0" fillId="12" borderId="1" xfId="0" applyFont="1" applyFill="1" applyBorder="1" applyAlignment="1">
      <alignment vertical="center" wrapText="1"/>
    </xf>
    <xf numFmtId="0" fontId="0" fillId="0" borderId="1" xfId="0" applyFont="1" applyFill="1" applyBorder="1" applyAlignment="1">
      <alignment vertical="center" wrapText="1"/>
    </xf>
    <xf numFmtId="0" fontId="0" fillId="0" borderId="1" xfId="0" applyFont="1" applyFill="1" applyBorder="1" applyAlignment="1">
      <alignment horizontal="center" vertical="center"/>
    </xf>
    <xf numFmtId="0" fontId="0" fillId="9" borderId="1" xfId="0" applyFont="1" applyFill="1" applyBorder="1" applyAlignment="1">
      <alignment vertical="center"/>
    </xf>
    <xf numFmtId="0" fontId="20" fillId="2" borderId="1" xfId="0" applyFont="1" applyFill="1" applyBorder="1" applyAlignment="1">
      <alignment horizontal="center" vertical="center"/>
    </xf>
    <xf numFmtId="0" fontId="0" fillId="9" borderId="1" xfId="0" applyFont="1" applyFill="1" applyBorder="1" applyAlignment="1">
      <alignment vertical="center" wrapText="1"/>
    </xf>
    <xf numFmtId="0" fontId="5" fillId="9" borderId="1" xfId="0" applyFont="1" applyFill="1" applyBorder="1" applyAlignment="1">
      <alignment vertical="center" wrapText="1"/>
    </xf>
    <xf numFmtId="0" fontId="6" fillId="2" borderId="0" xfId="0" applyFont="1" applyFill="1" applyBorder="1" applyAlignment="1">
      <alignment vertical="center" wrapText="1"/>
    </xf>
    <xf numFmtId="0" fontId="6" fillId="7" borderId="0" xfId="0" applyFont="1" applyFill="1" applyBorder="1" applyAlignment="1">
      <alignment vertical="center" wrapText="1"/>
    </xf>
    <xf numFmtId="0" fontId="20" fillId="8" borderId="3" xfId="0" applyFont="1" applyFill="1" applyBorder="1" applyAlignment="1">
      <alignment horizontal="center"/>
    </xf>
    <xf numFmtId="0" fontId="0" fillId="8" borderId="0" xfId="0" applyFill="1" applyBorder="1">
      <alignment vertical="center"/>
    </xf>
    <xf numFmtId="0" fontId="20" fillId="8" borderId="12" xfId="0" applyFont="1" applyFill="1" applyBorder="1" applyAlignment="1">
      <alignment horizontal="center"/>
    </xf>
    <xf numFmtId="0" fontId="20" fillId="8" borderId="13" xfId="0" applyFont="1" applyFill="1" applyBorder="1" applyAlignment="1">
      <alignment horizontal="center"/>
    </xf>
    <xf numFmtId="0" fontId="8" fillId="8" borderId="0" xfId="0" applyFont="1" applyFill="1" applyBorder="1" applyAlignment="1"/>
    <xf numFmtId="0" fontId="6" fillId="9" borderId="0" xfId="0" applyFont="1" applyFill="1" applyBorder="1" applyAlignment="1">
      <alignment vertical="center" wrapText="1"/>
    </xf>
    <xf numFmtId="0" fontId="6" fillId="10" borderId="0" xfId="0" applyFont="1" applyFill="1" applyBorder="1" applyAlignment="1">
      <alignment vertical="center" wrapText="1"/>
    </xf>
    <xf numFmtId="0" fontId="5" fillId="11" borderId="0" xfId="0" applyFont="1" applyFill="1" applyBorder="1" applyAlignment="1">
      <alignment vertical="center" wrapText="1"/>
    </xf>
    <xf numFmtId="0" fontId="5" fillId="11"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3" xfId="0" applyFont="1" applyFill="1" applyBorder="1" applyAlignment="1">
      <alignment horizontal="center" vertical="center"/>
    </xf>
    <xf numFmtId="0" fontId="8" fillId="0" borderId="0" xfId="0" applyFont="1" applyFill="1" applyBorder="1" applyAlignment="1"/>
    <xf numFmtId="0" fontId="6" fillId="2" borderId="11" xfId="0" applyFont="1" applyFill="1" applyBorder="1" applyAlignment="1">
      <alignment vertical="center" wrapText="1"/>
    </xf>
    <xf numFmtId="0" fontId="6" fillId="7" borderId="11" xfId="0" applyFont="1" applyFill="1" applyBorder="1" applyAlignment="1">
      <alignment vertical="center" wrapText="1"/>
    </xf>
    <xf numFmtId="0" fontId="6" fillId="5" borderId="6" xfId="0" applyFont="1" applyFill="1" applyBorder="1" applyAlignment="1">
      <alignment vertical="center" wrapText="1"/>
    </xf>
    <xf numFmtId="0" fontId="8" fillId="8" borderId="6" xfId="0" applyFont="1" applyFill="1" applyBorder="1" applyAlignment="1"/>
    <xf numFmtId="0" fontId="6" fillId="9" borderId="11" xfId="0" applyFont="1" applyFill="1" applyBorder="1" applyAlignment="1">
      <alignment vertical="center" wrapText="1"/>
    </xf>
    <xf numFmtId="0" fontId="6" fillId="10" borderId="11" xfId="0" applyFont="1" applyFill="1" applyBorder="1" applyAlignment="1">
      <alignment vertical="center" wrapText="1"/>
    </xf>
    <xf numFmtId="0" fontId="5" fillId="11" borderId="11" xfId="0" applyFont="1" applyFill="1" applyBorder="1" applyAlignment="1">
      <alignment horizontal="center" vertical="center" wrapText="1"/>
    </xf>
    <xf numFmtId="0" fontId="8" fillId="0" borderId="6" xfId="0"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v.hbu.cn/https/77726476706e69737468656265737421fbf952d2243e635930068cb8/kcms2/fund/detail?v=bh9gwpVkBg6JSrI1SIvtYWbHU5IGu12_rGPYDtccdb254d-J7XaoDsqXzO9ivTdFYOUHSWFUmqPUIwM8-hKXYw8VHWl6FxfLDoXi72a4_WT93TpJvjISNgeJ5WjJyzj-Nr41Y42zq3fECmW04ijstw3_VVQoWTSMH-V3guKxgaam6QSmK3QvoFq7KrVxBjLqF_sdq829nOCFQ61zA-3wfUmPLkRqTrZLyU9jYjwv98oiGhu_v5hXFEFl6DmebxlmSJgzXm9pSDrWVPQ1slgu1rXPrRshuB5guH69T5xTL1MsR0u8iG_5QG0i-7-hxfzVmFNAMZdaAxqVKaIn47aml1BXZkl6Qrf8z96iMw524C7-sOfeN60HV_W9F8qdxdBneXXufJvNR5dkvbgDRpsSU-QHlUmNEX8b5_F1OfhMc7MDhtgjdKyzb8N1HrrB-mddVfjZGjWNzwXxeCXH459LGD-yfwdxlqdlwvanzrQEBEls9Rk0234JZF_DdBk6dam74yd_IJqL9OoeIzas8OGgh7HHHItERzQ7p6CpT2a8JQ00xjVbAAILX0Kn3X6E0izc&amp;uniplatform=NZKPT&amp;language=CH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KT119"/>
  <sheetViews>
    <sheetView tabSelected="1" zoomScale="70" zoomScaleNormal="70" workbookViewId="0">
      <pane xSplit="4" ySplit="6" topLeftCell="AA42" activePane="bottomRight" state="frozen"/>
      <selection/>
      <selection pane="topRight"/>
      <selection pane="bottomLeft"/>
      <selection pane="bottomRight" activeCell="BH45" sqref="BH45"/>
    </sheetView>
  </sheetViews>
  <sheetFormatPr defaultColWidth="9" defaultRowHeight="14.4"/>
  <cols>
    <col min="5" max="5" width="14.3333333333333"/>
    <col min="6" max="6" width="15.6666666666667"/>
    <col min="8" max="8" width="12.212962962963" customWidth="1"/>
    <col min="11" max="11" width="12.6666666666667" customWidth="1"/>
    <col min="14" max="14" width="14.4444444444444" customWidth="1"/>
    <col min="17" max="17" width="16.1111111111111" customWidth="1"/>
    <col min="20" max="20" width="14.8888888888889" customWidth="1"/>
    <col min="28" max="28" width="16.3333333333333" customWidth="1"/>
    <col min="31" max="31" width="16.4444444444444" customWidth="1"/>
    <col min="34" max="34" width="16.212962962963" customWidth="1"/>
    <col min="39" max="39" width="14.212962962963" customWidth="1"/>
    <col min="42" max="42" width="13.1111111111111" customWidth="1"/>
    <col min="45" max="45" width="13.1111111111111" customWidth="1"/>
    <col min="48" max="48" width="14.1111111111111" customWidth="1"/>
    <col min="53" max="53" width="14.3333333333333"/>
  </cols>
  <sheetData>
    <row r="1" s="6" customFormat="1" ht="25.8" spans="1:129">
      <c r="A1" s="36" t="s">
        <v>0</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156"/>
      <c r="BD1" s="157"/>
      <c r="BE1" s="157"/>
      <c r="BF1" s="157"/>
      <c r="BG1" s="157"/>
      <c r="BH1" s="157"/>
      <c r="BI1" s="157"/>
      <c r="BJ1" s="157"/>
      <c r="BK1" s="157"/>
      <c r="BL1" s="157"/>
      <c r="BM1" s="157"/>
      <c r="BN1" s="157"/>
      <c r="BO1" s="157"/>
      <c r="BP1" s="157"/>
      <c r="BQ1" s="157"/>
      <c r="BR1" s="157"/>
      <c r="BS1" s="157"/>
      <c r="BT1" s="157"/>
      <c r="BU1" s="157"/>
      <c r="BV1" s="157"/>
      <c r="BW1" s="157"/>
      <c r="BX1" s="157"/>
      <c r="BY1" s="157"/>
      <c r="BZ1" s="157"/>
      <c r="CA1" s="157"/>
      <c r="CB1" s="157"/>
      <c r="CC1" s="157"/>
      <c r="CD1" s="157"/>
      <c r="CE1" s="157"/>
      <c r="CF1" s="157"/>
      <c r="CG1" s="157"/>
      <c r="CH1" s="157"/>
      <c r="CI1" s="157"/>
      <c r="CJ1" s="157"/>
      <c r="CK1" s="157"/>
      <c r="CL1" s="157"/>
      <c r="CM1" s="157"/>
      <c r="CN1" s="157"/>
      <c r="CO1" s="157"/>
      <c r="CP1" s="157"/>
      <c r="CQ1" s="157"/>
      <c r="CR1" s="157"/>
      <c r="CS1" s="157"/>
      <c r="CT1" s="157"/>
      <c r="CU1" s="157"/>
      <c r="CV1" s="157"/>
      <c r="CW1" s="157"/>
      <c r="CX1" s="157"/>
      <c r="CY1" s="157"/>
      <c r="CZ1" s="157"/>
      <c r="DA1" s="157"/>
      <c r="DB1" s="157"/>
      <c r="DC1" s="157"/>
      <c r="DD1" s="157"/>
      <c r="DE1" s="157"/>
      <c r="DF1" s="157"/>
      <c r="DG1" s="157"/>
      <c r="DH1" s="157"/>
      <c r="DI1" s="157"/>
      <c r="DJ1" s="157"/>
      <c r="DK1" s="157"/>
      <c r="DL1" s="157"/>
      <c r="DM1" s="157"/>
      <c r="DN1" s="157"/>
      <c r="DO1" s="157"/>
      <c r="DP1" s="157"/>
      <c r="DQ1" s="157"/>
      <c r="DR1" s="157"/>
      <c r="DS1" s="157"/>
      <c r="DT1" s="157"/>
      <c r="DU1" s="157"/>
      <c r="DV1" s="157"/>
      <c r="DW1" s="157"/>
      <c r="DX1" s="157"/>
      <c r="DY1" s="157"/>
    </row>
    <row r="2" s="6" customFormat="1" ht="15" customHeight="1" spans="1:129">
      <c r="A2" s="38" t="s">
        <v>1</v>
      </c>
      <c r="B2" s="39"/>
      <c r="C2" s="40"/>
      <c r="D2" s="41" t="s">
        <v>2</v>
      </c>
      <c r="E2" s="41"/>
      <c r="F2" s="41"/>
      <c r="G2" s="38" t="s">
        <v>3</v>
      </c>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158" t="s">
        <v>4</v>
      </c>
      <c r="BB2" s="158" t="s">
        <v>5</v>
      </c>
      <c r="BC2" s="159" t="s">
        <v>6</v>
      </c>
      <c r="BD2" s="157"/>
      <c r="BE2" s="157"/>
      <c r="BF2" s="157"/>
      <c r="BG2" s="157"/>
      <c r="BH2" s="157"/>
      <c r="BI2" s="157"/>
      <c r="BJ2" s="157"/>
      <c r="BK2" s="157"/>
      <c r="BL2" s="157"/>
      <c r="BM2" s="157"/>
      <c r="BN2" s="157"/>
      <c r="BO2" s="157"/>
      <c r="BP2" s="157"/>
      <c r="BQ2" s="157"/>
      <c r="BR2" s="157"/>
      <c r="BS2" s="157"/>
      <c r="BT2" s="157"/>
      <c r="BU2" s="157"/>
      <c r="BV2" s="157"/>
      <c r="BW2" s="157"/>
      <c r="BX2" s="157"/>
      <c r="BY2" s="157"/>
      <c r="BZ2" s="157"/>
      <c r="CA2" s="157"/>
      <c r="CB2" s="157"/>
      <c r="CC2" s="157"/>
      <c r="CD2" s="157"/>
      <c r="CE2" s="157"/>
      <c r="CF2" s="157"/>
      <c r="CG2" s="157"/>
      <c r="CH2" s="157"/>
      <c r="CI2" s="157"/>
      <c r="CJ2" s="157"/>
      <c r="CK2" s="157"/>
      <c r="CL2" s="157"/>
      <c r="CM2" s="157"/>
      <c r="CN2" s="157"/>
      <c r="CO2" s="157"/>
      <c r="CP2" s="157"/>
      <c r="CQ2" s="157"/>
      <c r="CR2" s="157"/>
      <c r="CS2" s="157"/>
      <c r="CT2" s="157"/>
      <c r="CU2" s="157"/>
      <c r="CV2" s="157"/>
      <c r="CW2" s="157"/>
      <c r="CX2" s="157"/>
      <c r="CY2" s="157"/>
      <c r="CZ2" s="157"/>
      <c r="DA2" s="157"/>
      <c r="DB2" s="157"/>
      <c r="DC2" s="157"/>
      <c r="DD2" s="157"/>
      <c r="DE2" s="157"/>
      <c r="DF2" s="157"/>
      <c r="DG2" s="157"/>
      <c r="DH2" s="157"/>
      <c r="DI2" s="157"/>
      <c r="DJ2" s="157"/>
      <c r="DK2" s="157"/>
      <c r="DL2" s="157"/>
      <c r="DM2" s="157"/>
      <c r="DN2" s="157"/>
      <c r="DO2" s="157"/>
      <c r="DP2" s="157"/>
      <c r="DQ2" s="157"/>
      <c r="DR2" s="157"/>
      <c r="DS2" s="157"/>
      <c r="DT2" s="157"/>
      <c r="DU2" s="157"/>
      <c r="DV2" s="157"/>
      <c r="DW2" s="157"/>
      <c r="DX2" s="157"/>
      <c r="DY2" s="157"/>
    </row>
    <row r="3" s="6" customFormat="1" ht="15.6" spans="1:129">
      <c r="A3" s="38"/>
      <c r="B3" s="42"/>
      <c r="C3" s="43"/>
      <c r="D3" s="41"/>
      <c r="E3" s="41"/>
      <c r="F3" s="41"/>
      <c r="G3" s="38" t="s">
        <v>7</v>
      </c>
      <c r="H3" s="38"/>
      <c r="I3" s="38"/>
      <c r="J3" s="38"/>
      <c r="K3" s="38"/>
      <c r="L3" s="38"/>
      <c r="M3" s="38"/>
      <c r="N3" s="38"/>
      <c r="O3" s="38"/>
      <c r="P3" s="38"/>
      <c r="Q3" s="38"/>
      <c r="R3" s="38"/>
      <c r="S3" s="38"/>
      <c r="T3" s="38"/>
      <c r="U3" s="38"/>
      <c r="V3" s="38"/>
      <c r="W3" s="38"/>
      <c r="X3" s="38"/>
      <c r="Y3" s="38"/>
      <c r="Z3" s="38"/>
      <c r="AA3" s="38" t="s">
        <v>8</v>
      </c>
      <c r="AB3" s="38"/>
      <c r="AC3" s="38"/>
      <c r="AD3" s="38"/>
      <c r="AE3" s="38"/>
      <c r="AF3" s="38"/>
      <c r="AG3" s="38"/>
      <c r="AH3" s="38"/>
      <c r="AI3" s="38"/>
      <c r="AJ3" s="38"/>
      <c r="AK3" s="38"/>
      <c r="AL3" s="145" t="s">
        <v>9</v>
      </c>
      <c r="AM3" s="39"/>
      <c r="AN3" s="39"/>
      <c r="AO3" s="39"/>
      <c r="AP3" s="39"/>
      <c r="AQ3" s="39"/>
      <c r="AR3" s="39"/>
      <c r="AS3" s="39"/>
      <c r="AT3" s="39"/>
      <c r="AU3" s="39"/>
      <c r="AV3" s="39"/>
      <c r="AW3" s="39"/>
      <c r="AX3" s="39"/>
      <c r="AY3" s="40"/>
      <c r="AZ3" s="131" t="s">
        <v>10</v>
      </c>
      <c r="BA3" s="160"/>
      <c r="BB3" s="160"/>
      <c r="BC3" s="159"/>
      <c r="BD3" s="157"/>
      <c r="BE3" s="157"/>
      <c r="BF3" s="157"/>
      <c r="BG3" s="157"/>
      <c r="BH3" s="157"/>
      <c r="BI3" s="157"/>
      <c r="BJ3" s="157"/>
      <c r="BK3" s="157"/>
      <c r="BL3" s="157"/>
      <c r="BM3" s="157"/>
      <c r="BN3" s="157"/>
      <c r="BO3" s="157"/>
      <c r="BP3" s="157"/>
      <c r="BQ3" s="157"/>
      <c r="BR3" s="157"/>
      <c r="BS3" s="157"/>
      <c r="BT3" s="157"/>
      <c r="BU3" s="157"/>
      <c r="BV3" s="157"/>
      <c r="BW3" s="157"/>
      <c r="BX3" s="157"/>
      <c r="BY3" s="157"/>
      <c r="BZ3" s="157"/>
      <c r="CA3" s="157"/>
      <c r="CB3" s="157"/>
      <c r="CC3" s="157"/>
      <c r="CD3" s="157"/>
      <c r="CE3" s="157"/>
      <c r="CF3" s="157"/>
      <c r="CG3" s="157"/>
      <c r="CH3" s="157"/>
      <c r="CI3" s="157"/>
      <c r="CJ3" s="157"/>
      <c r="CK3" s="157"/>
      <c r="CL3" s="157"/>
      <c r="CM3" s="157"/>
      <c r="CN3" s="157"/>
      <c r="CO3" s="157"/>
      <c r="CP3" s="157"/>
      <c r="CQ3" s="157"/>
      <c r="CR3" s="157"/>
      <c r="CS3" s="157"/>
      <c r="CT3" s="157"/>
      <c r="CU3" s="157"/>
      <c r="CV3" s="157"/>
      <c r="CW3" s="157"/>
      <c r="CX3" s="157"/>
      <c r="CY3" s="157"/>
      <c r="CZ3" s="157"/>
      <c r="DA3" s="157"/>
      <c r="DB3" s="157"/>
      <c r="DC3" s="157"/>
      <c r="DD3" s="157"/>
      <c r="DE3" s="157"/>
      <c r="DF3" s="157"/>
      <c r="DG3" s="157"/>
      <c r="DH3" s="157"/>
      <c r="DI3" s="157"/>
      <c r="DJ3" s="157"/>
      <c r="DK3" s="157"/>
      <c r="DL3" s="157"/>
      <c r="DM3" s="157"/>
      <c r="DN3" s="157"/>
      <c r="DO3" s="157"/>
      <c r="DP3" s="157"/>
      <c r="DQ3" s="157"/>
      <c r="DR3" s="157"/>
      <c r="DS3" s="157"/>
      <c r="DT3" s="157"/>
      <c r="DU3" s="157"/>
      <c r="DV3" s="157"/>
      <c r="DW3" s="157"/>
      <c r="DX3" s="157"/>
      <c r="DY3" s="157"/>
    </row>
    <row r="4" s="6" customFormat="1" ht="15.6" spans="1:129">
      <c r="A4" s="38"/>
      <c r="B4" s="42"/>
      <c r="C4" s="43"/>
      <c r="D4" s="41"/>
      <c r="E4" s="41"/>
      <c r="F4" s="41"/>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146"/>
      <c r="AM4" s="42"/>
      <c r="AN4" s="42"/>
      <c r="AO4" s="42"/>
      <c r="AP4" s="42"/>
      <c r="AQ4" s="42"/>
      <c r="AR4" s="42"/>
      <c r="AS4" s="42"/>
      <c r="AT4" s="42"/>
      <c r="AU4" s="42"/>
      <c r="AV4" s="42"/>
      <c r="AW4" s="42"/>
      <c r="AX4" s="42"/>
      <c r="AY4" s="43"/>
      <c r="AZ4" s="161"/>
      <c r="BA4" s="160"/>
      <c r="BB4" s="160"/>
      <c r="BC4" s="159"/>
      <c r="BD4" s="157"/>
      <c r="BE4" s="157"/>
      <c r="BF4" s="157"/>
      <c r="BG4" s="157"/>
      <c r="BH4" s="157"/>
      <c r="BI4" s="157"/>
      <c r="BJ4" s="157"/>
      <c r="BK4" s="157"/>
      <c r="BL4" s="157"/>
      <c r="BM4" s="157"/>
      <c r="BN4" s="157"/>
      <c r="BO4" s="157"/>
      <c r="BP4" s="157"/>
      <c r="BQ4" s="157"/>
      <c r="BR4" s="157"/>
      <c r="BS4" s="157"/>
      <c r="BT4" s="157"/>
      <c r="BU4" s="157"/>
      <c r="BV4" s="157"/>
      <c r="BW4" s="157"/>
      <c r="BX4" s="157"/>
      <c r="BY4" s="157"/>
      <c r="BZ4" s="157"/>
      <c r="CA4" s="157"/>
      <c r="CB4" s="157"/>
      <c r="CC4" s="157"/>
      <c r="CD4" s="157"/>
      <c r="CE4" s="157"/>
      <c r="CF4" s="157"/>
      <c r="CG4" s="157"/>
      <c r="CH4" s="157"/>
      <c r="CI4" s="157"/>
      <c r="CJ4" s="157"/>
      <c r="CK4" s="157"/>
      <c r="CL4" s="157"/>
      <c r="CM4" s="157"/>
      <c r="CN4" s="157"/>
      <c r="CO4" s="157"/>
      <c r="CP4" s="157"/>
      <c r="CQ4" s="157"/>
      <c r="CR4" s="157"/>
      <c r="CS4" s="157"/>
      <c r="CT4" s="157"/>
      <c r="CU4" s="157"/>
      <c r="CV4" s="157"/>
      <c r="CW4" s="157"/>
      <c r="CX4" s="157"/>
      <c r="CY4" s="157"/>
      <c r="CZ4" s="157"/>
      <c r="DA4" s="157"/>
      <c r="DB4" s="157"/>
      <c r="DC4" s="157"/>
      <c r="DD4" s="157"/>
      <c r="DE4" s="157"/>
      <c r="DF4" s="157"/>
      <c r="DG4" s="157"/>
      <c r="DH4" s="157"/>
      <c r="DI4" s="157"/>
      <c r="DJ4" s="157"/>
      <c r="DK4" s="157"/>
      <c r="DL4" s="157"/>
      <c r="DM4" s="157"/>
      <c r="DN4" s="157"/>
      <c r="DO4" s="157"/>
      <c r="DP4" s="157"/>
      <c r="DQ4" s="157"/>
      <c r="DR4" s="157"/>
      <c r="DS4" s="157"/>
      <c r="DT4" s="157"/>
      <c r="DU4" s="157"/>
      <c r="DV4" s="157"/>
      <c r="DW4" s="157"/>
      <c r="DX4" s="157"/>
      <c r="DY4" s="157"/>
    </row>
    <row r="5" s="6" customFormat="1" ht="15.6" spans="1:129">
      <c r="A5" s="38"/>
      <c r="B5" s="44"/>
      <c r="C5" s="45"/>
      <c r="D5" s="41"/>
      <c r="E5" s="41"/>
      <c r="F5" s="41"/>
      <c r="G5" s="46" t="s">
        <v>11</v>
      </c>
      <c r="H5" s="47"/>
      <c r="I5" s="124"/>
      <c r="J5" s="46" t="s">
        <v>12</v>
      </c>
      <c r="K5" s="124"/>
      <c r="L5" s="38"/>
      <c r="M5" s="38" t="s">
        <v>13</v>
      </c>
      <c r="N5" s="38"/>
      <c r="O5" s="38"/>
      <c r="P5" s="38" t="s">
        <v>14</v>
      </c>
      <c r="Q5" s="38"/>
      <c r="R5" s="46"/>
      <c r="S5" s="46" t="s">
        <v>15</v>
      </c>
      <c r="T5" s="47"/>
      <c r="U5" s="38"/>
      <c r="V5" s="39" t="s">
        <v>16</v>
      </c>
      <c r="W5" s="39"/>
      <c r="X5" s="39"/>
      <c r="Y5" s="131" t="s">
        <v>17</v>
      </c>
      <c r="Z5" s="132" t="s">
        <v>10</v>
      </c>
      <c r="AA5" s="38" t="s">
        <v>18</v>
      </c>
      <c r="AB5" s="38"/>
      <c r="AC5" s="38"/>
      <c r="AD5" s="38" t="s">
        <v>19</v>
      </c>
      <c r="AE5" s="38"/>
      <c r="AF5" s="38"/>
      <c r="AG5" s="38" t="s">
        <v>20</v>
      </c>
      <c r="AH5" s="38"/>
      <c r="AI5" s="131"/>
      <c r="AJ5" s="131" t="s">
        <v>17</v>
      </c>
      <c r="AK5" s="132" t="s">
        <v>10</v>
      </c>
      <c r="AL5" s="48" t="s">
        <v>18</v>
      </c>
      <c r="AM5" s="48"/>
      <c r="AN5" s="48"/>
      <c r="AO5" s="38" t="s">
        <v>21</v>
      </c>
      <c r="AP5" s="38"/>
      <c r="AQ5" s="38"/>
      <c r="AR5" s="38" t="s">
        <v>22</v>
      </c>
      <c r="AS5" s="38"/>
      <c r="AT5" s="46"/>
      <c r="AU5" s="46" t="s">
        <v>23</v>
      </c>
      <c r="AV5" s="124"/>
      <c r="AW5" s="124"/>
      <c r="AX5" s="38" t="s">
        <v>17</v>
      </c>
      <c r="AY5" s="38" t="s">
        <v>10</v>
      </c>
      <c r="AZ5" s="161"/>
      <c r="BA5" s="160"/>
      <c r="BB5" s="160"/>
      <c r="BC5" s="159"/>
      <c r="BD5" s="157"/>
      <c r="BE5" s="157"/>
      <c r="BF5" s="157"/>
      <c r="BG5" s="157"/>
      <c r="BH5" s="157"/>
      <c r="BI5" s="157"/>
      <c r="BJ5" s="157"/>
      <c r="BK5" s="157"/>
      <c r="BL5" s="157"/>
      <c r="BM5" s="157"/>
      <c r="BN5" s="157"/>
      <c r="BO5" s="157"/>
      <c r="BP5" s="157"/>
      <c r="BQ5" s="157"/>
      <c r="BR5" s="157"/>
      <c r="BS5" s="157"/>
      <c r="BT5" s="157"/>
      <c r="BU5" s="157"/>
      <c r="BV5" s="157"/>
      <c r="BW5" s="157"/>
      <c r="BX5" s="157"/>
      <c r="BY5" s="157"/>
      <c r="BZ5" s="157"/>
      <c r="CA5" s="157"/>
      <c r="CB5" s="157"/>
      <c r="CC5" s="157"/>
      <c r="CD5" s="157"/>
      <c r="CE5" s="157"/>
      <c r="CF5" s="157"/>
      <c r="CG5" s="157"/>
      <c r="CH5" s="157"/>
      <c r="CI5" s="157"/>
      <c r="CJ5" s="157"/>
      <c r="CK5" s="157"/>
      <c r="CL5" s="157"/>
      <c r="CM5" s="157"/>
      <c r="CN5" s="157"/>
      <c r="CO5" s="157"/>
      <c r="CP5" s="157"/>
      <c r="CQ5" s="157"/>
      <c r="CR5" s="157"/>
      <c r="CS5" s="157"/>
      <c r="CT5" s="157"/>
      <c r="CU5" s="157"/>
      <c r="CV5" s="157"/>
      <c r="CW5" s="157"/>
      <c r="CX5" s="157"/>
      <c r="CY5" s="157"/>
      <c r="CZ5" s="157"/>
      <c r="DA5" s="157"/>
      <c r="DB5" s="157"/>
      <c r="DC5" s="157"/>
      <c r="DD5" s="157"/>
      <c r="DE5" s="157"/>
      <c r="DF5" s="157"/>
      <c r="DG5" s="157"/>
      <c r="DH5" s="157"/>
      <c r="DI5" s="157"/>
      <c r="DJ5" s="157"/>
      <c r="DK5" s="157"/>
      <c r="DL5" s="157"/>
      <c r="DM5" s="157"/>
      <c r="DN5" s="157"/>
      <c r="DO5" s="157"/>
      <c r="DP5" s="157"/>
      <c r="DQ5" s="157"/>
      <c r="DR5" s="157"/>
      <c r="DS5" s="157"/>
      <c r="DT5" s="157"/>
      <c r="DU5" s="157"/>
      <c r="DV5" s="157"/>
      <c r="DW5" s="157"/>
      <c r="DX5" s="157"/>
      <c r="DY5" s="157"/>
    </row>
    <row r="6" s="6" customFormat="1" ht="15.6" spans="1:129">
      <c r="A6" s="48" t="s">
        <v>24</v>
      </c>
      <c r="B6" s="49" t="s">
        <v>25</v>
      </c>
      <c r="C6" s="48" t="s">
        <v>26</v>
      </c>
      <c r="D6" s="48" t="s">
        <v>27</v>
      </c>
      <c r="E6" s="48" t="s">
        <v>28</v>
      </c>
      <c r="F6" s="48" t="s">
        <v>10</v>
      </c>
      <c r="G6" s="48" t="s">
        <v>29</v>
      </c>
      <c r="H6" s="48" t="s">
        <v>30</v>
      </c>
      <c r="I6" s="48" t="s">
        <v>28</v>
      </c>
      <c r="J6" s="48" t="s">
        <v>31</v>
      </c>
      <c r="K6" s="48" t="s">
        <v>32</v>
      </c>
      <c r="L6" s="48" t="s">
        <v>28</v>
      </c>
      <c r="M6" s="48" t="s">
        <v>31</v>
      </c>
      <c r="N6" s="48" t="s">
        <v>32</v>
      </c>
      <c r="O6" s="48" t="s">
        <v>28</v>
      </c>
      <c r="P6" s="48" t="s">
        <v>31</v>
      </c>
      <c r="Q6" s="48" t="s">
        <v>32</v>
      </c>
      <c r="R6" s="48" t="s">
        <v>28</v>
      </c>
      <c r="S6" s="48" t="s">
        <v>31</v>
      </c>
      <c r="T6" s="48" t="s">
        <v>32</v>
      </c>
      <c r="U6" s="125" t="s">
        <v>28</v>
      </c>
      <c r="V6" s="125" t="s">
        <v>31</v>
      </c>
      <c r="W6" s="125" t="s">
        <v>32</v>
      </c>
      <c r="X6" s="125" t="s">
        <v>28</v>
      </c>
      <c r="Y6" s="133"/>
      <c r="Z6" s="125"/>
      <c r="AA6" s="48" t="s">
        <v>33</v>
      </c>
      <c r="AB6" s="48" t="s">
        <v>34</v>
      </c>
      <c r="AC6" s="48" t="s">
        <v>28</v>
      </c>
      <c r="AD6" s="48" t="s">
        <v>33</v>
      </c>
      <c r="AE6" s="48" t="s">
        <v>34</v>
      </c>
      <c r="AF6" s="48" t="s">
        <v>28</v>
      </c>
      <c r="AG6" s="48" t="s">
        <v>33</v>
      </c>
      <c r="AH6" s="48" t="s">
        <v>34</v>
      </c>
      <c r="AI6" s="125" t="s">
        <v>28</v>
      </c>
      <c r="AJ6" s="133"/>
      <c r="AK6" s="125"/>
      <c r="AL6" s="48" t="s">
        <v>35</v>
      </c>
      <c r="AM6" s="48" t="s">
        <v>36</v>
      </c>
      <c r="AN6" s="48" t="s">
        <v>28</v>
      </c>
      <c r="AO6" s="48" t="s">
        <v>35</v>
      </c>
      <c r="AP6" s="48" t="s">
        <v>36</v>
      </c>
      <c r="AQ6" s="48" t="s">
        <v>28</v>
      </c>
      <c r="AR6" s="48" t="s">
        <v>35</v>
      </c>
      <c r="AS6" s="48" t="s">
        <v>36</v>
      </c>
      <c r="AT6" s="155" t="s">
        <v>28</v>
      </c>
      <c r="AU6" s="46" t="s">
        <v>35</v>
      </c>
      <c r="AV6" s="124" t="s">
        <v>36</v>
      </c>
      <c r="AW6" s="124" t="s">
        <v>28</v>
      </c>
      <c r="AX6" s="38"/>
      <c r="AY6" s="38"/>
      <c r="AZ6" s="133"/>
      <c r="BA6" s="162"/>
      <c r="BB6" s="162"/>
      <c r="BC6" s="159"/>
      <c r="BD6" s="157"/>
      <c r="BE6" s="157"/>
      <c r="BF6" s="157"/>
      <c r="BG6" s="157"/>
      <c r="BH6" s="157"/>
      <c r="BI6" s="157"/>
      <c r="BJ6" s="157"/>
      <c r="BK6" s="157"/>
      <c r="BL6" s="157"/>
      <c r="BM6" s="157"/>
      <c r="BN6" s="157"/>
      <c r="BO6" s="157"/>
      <c r="BP6" s="157"/>
      <c r="BQ6" s="157"/>
      <c r="BR6" s="157"/>
      <c r="BS6" s="157"/>
      <c r="BT6" s="157"/>
      <c r="BU6" s="157"/>
      <c r="BV6" s="157"/>
      <c r="BW6" s="157"/>
      <c r="BX6" s="157"/>
      <c r="BY6" s="157"/>
      <c r="BZ6" s="157"/>
      <c r="CA6" s="157"/>
      <c r="CB6" s="157"/>
      <c r="CC6" s="157"/>
      <c r="CD6" s="157"/>
      <c r="CE6" s="157"/>
      <c r="CF6" s="157"/>
      <c r="CG6" s="157"/>
      <c r="CH6" s="157"/>
      <c r="CI6" s="157"/>
      <c r="CJ6" s="157"/>
      <c r="CK6" s="157"/>
      <c r="CL6" s="157"/>
      <c r="CM6" s="157"/>
      <c r="CN6" s="157"/>
      <c r="CO6" s="157"/>
      <c r="CP6" s="157"/>
      <c r="CQ6" s="157"/>
      <c r="CR6" s="157"/>
      <c r="CS6" s="157"/>
      <c r="CT6" s="157"/>
      <c r="CU6" s="157"/>
      <c r="CV6" s="157"/>
      <c r="CW6" s="157"/>
      <c r="CX6" s="157"/>
      <c r="CY6" s="157"/>
      <c r="CZ6" s="157"/>
      <c r="DA6" s="157"/>
      <c r="DB6" s="157"/>
      <c r="DC6" s="157"/>
      <c r="DD6" s="157"/>
      <c r="DE6" s="157"/>
      <c r="DF6" s="157"/>
      <c r="DG6" s="157"/>
      <c r="DH6" s="157"/>
      <c r="DI6" s="157"/>
      <c r="DJ6" s="157"/>
      <c r="DK6" s="157"/>
      <c r="DL6" s="157"/>
      <c r="DM6" s="157"/>
      <c r="DN6" s="157"/>
      <c r="DO6" s="157"/>
      <c r="DP6" s="157"/>
      <c r="DQ6" s="157"/>
      <c r="DR6" s="157"/>
      <c r="DS6" s="157"/>
      <c r="DT6" s="157"/>
      <c r="DU6" s="157"/>
      <c r="DV6" s="157"/>
      <c r="DW6" s="157"/>
      <c r="DX6" s="157"/>
      <c r="DY6" s="157"/>
    </row>
    <row r="7" s="7" customFormat="1" ht="115" customHeight="1" spans="1:129">
      <c r="A7" s="50">
        <v>1</v>
      </c>
      <c r="B7" s="51" t="s">
        <v>37</v>
      </c>
      <c r="C7" s="52" t="s">
        <v>38</v>
      </c>
      <c r="D7" s="52">
        <v>2</v>
      </c>
      <c r="E7" s="52">
        <v>95</v>
      </c>
      <c r="F7" s="53">
        <f>E7*0.3</f>
        <v>28.5</v>
      </c>
      <c r="G7" s="50" t="s">
        <v>39</v>
      </c>
      <c r="H7" s="50" t="s">
        <v>40</v>
      </c>
      <c r="I7" s="50">
        <v>30</v>
      </c>
      <c r="J7" s="50"/>
      <c r="K7" s="50"/>
      <c r="L7" s="50"/>
      <c r="M7" s="50"/>
      <c r="N7" s="50"/>
      <c r="O7" s="50"/>
      <c r="P7" s="50"/>
      <c r="Q7" s="50"/>
      <c r="R7" s="50"/>
      <c r="S7" s="50"/>
      <c r="T7" s="50"/>
      <c r="U7" s="50"/>
      <c r="V7" s="50" t="s">
        <v>41</v>
      </c>
      <c r="W7" s="50" t="s">
        <v>42</v>
      </c>
      <c r="X7" s="50">
        <v>12</v>
      </c>
      <c r="Y7" s="53">
        <f>X10+R10+O10+L10+I10+U10</f>
        <v>104</v>
      </c>
      <c r="Z7" s="52">
        <f>Y7*0.4</f>
        <v>41.6</v>
      </c>
      <c r="AA7" s="50" t="s">
        <v>43</v>
      </c>
      <c r="AB7" s="50" t="s">
        <v>44</v>
      </c>
      <c r="AC7" s="50">
        <v>80</v>
      </c>
      <c r="AD7" s="50" t="s">
        <v>45</v>
      </c>
      <c r="AE7" s="50" t="s">
        <v>46</v>
      </c>
      <c r="AF7" s="50">
        <v>30</v>
      </c>
      <c r="AG7" s="50" t="s">
        <v>47</v>
      </c>
      <c r="AH7" s="50" t="s">
        <v>48</v>
      </c>
      <c r="AI7" s="50">
        <v>12</v>
      </c>
      <c r="AJ7" s="53">
        <f>AI10+AF10+AC10</f>
        <v>192</v>
      </c>
      <c r="AK7" s="52">
        <f>AJ7*0.4</f>
        <v>76.8</v>
      </c>
      <c r="AL7" s="50"/>
      <c r="AM7" s="50"/>
      <c r="AN7" s="50"/>
      <c r="AO7" s="50"/>
      <c r="AP7" s="50"/>
      <c r="AQ7" s="50"/>
      <c r="AR7" s="50"/>
      <c r="AS7" s="50"/>
      <c r="AT7" s="50"/>
      <c r="AU7" s="50" t="s">
        <v>49</v>
      </c>
      <c r="AV7" s="50" t="s">
        <v>50</v>
      </c>
      <c r="AW7" s="50">
        <v>0</v>
      </c>
      <c r="AX7" s="53">
        <f>AW10+AT10+AQ10+AN10</f>
        <v>0</v>
      </c>
      <c r="AY7" s="52">
        <f>AX7*0.2</f>
        <v>0</v>
      </c>
      <c r="AZ7" s="52">
        <f>(AY7+AK7+Z7)*0.7</f>
        <v>82.88</v>
      </c>
      <c r="BA7" s="52">
        <f>AZ7+F7</f>
        <v>111.38</v>
      </c>
      <c r="BB7" s="52"/>
      <c r="BC7" s="50">
        <v>1</v>
      </c>
      <c r="BD7" s="163"/>
      <c r="BE7" s="163"/>
      <c r="BF7" s="163"/>
      <c r="BG7" s="163"/>
      <c r="BH7" s="163"/>
      <c r="BI7" s="163"/>
      <c r="BJ7" s="163"/>
      <c r="BK7" s="163"/>
      <c r="BL7" s="163"/>
      <c r="BM7" s="163"/>
      <c r="BN7" s="163"/>
      <c r="BO7" s="163"/>
      <c r="BP7" s="163"/>
      <c r="BQ7" s="163"/>
      <c r="BR7" s="163"/>
      <c r="BS7" s="163"/>
      <c r="BT7" s="163"/>
      <c r="BU7" s="163"/>
      <c r="BV7" s="163"/>
      <c r="BW7" s="163"/>
      <c r="BX7" s="163"/>
      <c r="BY7" s="163"/>
      <c r="BZ7" s="163"/>
      <c r="CA7" s="163"/>
      <c r="CB7" s="163"/>
      <c r="CC7" s="163"/>
      <c r="CD7" s="163"/>
      <c r="CE7" s="163"/>
      <c r="CF7" s="163"/>
      <c r="CG7" s="163"/>
      <c r="CH7" s="163"/>
      <c r="CI7" s="163"/>
      <c r="CJ7" s="163"/>
      <c r="CK7" s="163"/>
      <c r="CL7" s="163"/>
      <c r="CM7" s="163"/>
      <c r="CN7" s="163"/>
      <c r="CO7" s="163"/>
      <c r="CP7" s="163"/>
      <c r="CQ7" s="163"/>
      <c r="CR7" s="163"/>
      <c r="CS7" s="163"/>
      <c r="CT7" s="163"/>
      <c r="CU7" s="163"/>
      <c r="CV7" s="163"/>
      <c r="CW7" s="163"/>
      <c r="CX7" s="163"/>
      <c r="CY7" s="163"/>
      <c r="CZ7" s="163"/>
      <c r="DA7" s="163"/>
      <c r="DB7" s="163"/>
      <c r="DC7" s="163"/>
      <c r="DD7" s="163"/>
      <c r="DE7" s="163"/>
      <c r="DF7" s="163"/>
      <c r="DG7" s="163"/>
      <c r="DH7" s="163"/>
      <c r="DI7" s="163"/>
      <c r="DJ7" s="163"/>
      <c r="DK7" s="163"/>
      <c r="DL7" s="163"/>
      <c r="DM7" s="163"/>
      <c r="DN7" s="163"/>
      <c r="DO7" s="163"/>
      <c r="DP7" s="163"/>
      <c r="DQ7" s="163"/>
      <c r="DR7" s="163"/>
      <c r="DS7" s="163"/>
      <c r="DT7" s="163"/>
      <c r="DU7" s="163"/>
      <c r="DV7" s="163"/>
      <c r="DW7" s="163"/>
      <c r="DX7" s="163"/>
      <c r="DY7" s="163"/>
    </row>
    <row r="8" s="7" customFormat="1" ht="115" customHeight="1" spans="1:129">
      <c r="A8" s="50"/>
      <c r="B8" s="54"/>
      <c r="C8" s="55"/>
      <c r="D8" s="55"/>
      <c r="E8" s="55"/>
      <c r="F8" s="56"/>
      <c r="G8" s="52" t="s">
        <v>51</v>
      </c>
      <c r="H8" s="52" t="s">
        <v>52</v>
      </c>
      <c r="I8" s="52">
        <v>24</v>
      </c>
      <c r="J8" s="50"/>
      <c r="K8" s="50"/>
      <c r="L8" s="50"/>
      <c r="M8" s="50"/>
      <c r="N8" s="50"/>
      <c r="O8" s="50"/>
      <c r="P8" s="50"/>
      <c r="Q8" s="50"/>
      <c r="R8" s="50"/>
      <c r="S8" s="50"/>
      <c r="T8" s="50"/>
      <c r="U8" s="50"/>
      <c r="V8" s="50" t="s">
        <v>53</v>
      </c>
      <c r="W8" s="50" t="s">
        <v>54</v>
      </c>
      <c r="X8" s="50">
        <v>20</v>
      </c>
      <c r="Y8" s="56"/>
      <c r="Z8" s="55"/>
      <c r="AA8" s="52" t="s">
        <v>55</v>
      </c>
      <c r="AB8" s="52"/>
      <c r="AC8" s="52">
        <v>64</v>
      </c>
      <c r="AD8" s="52"/>
      <c r="AE8" s="52"/>
      <c r="AF8" s="52"/>
      <c r="AG8" s="52" t="s">
        <v>56</v>
      </c>
      <c r="AH8" s="52" t="s">
        <v>57</v>
      </c>
      <c r="AI8" s="52">
        <v>6</v>
      </c>
      <c r="AJ8" s="56"/>
      <c r="AK8" s="55"/>
      <c r="AL8" s="50"/>
      <c r="AM8" s="50"/>
      <c r="AN8" s="50"/>
      <c r="AO8" s="50"/>
      <c r="AP8" s="50"/>
      <c r="AQ8" s="50"/>
      <c r="AR8" s="50"/>
      <c r="AS8" s="50"/>
      <c r="AT8" s="50"/>
      <c r="AU8" s="50"/>
      <c r="AV8" s="50"/>
      <c r="AW8" s="50"/>
      <c r="AX8" s="56"/>
      <c r="AY8" s="55"/>
      <c r="AZ8" s="55"/>
      <c r="BA8" s="55"/>
      <c r="BB8" s="55"/>
      <c r="BC8" s="50"/>
      <c r="BD8" s="163"/>
      <c r="BE8" s="163"/>
      <c r="BF8" s="163"/>
      <c r="BG8" s="163"/>
      <c r="BH8" s="163"/>
      <c r="BI8" s="163"/>
      <c r="BJ8" s="163"/>
      <c r="BK8" s="163"/>
      <c r="BL8" s="163"/>
      <c r="BM8" s="163"/>
      <c r="BN8" s="163"/>
      <c r="BO8" s="163"/>
      <c r="BP8" s="163"/>
      <c r="BQ8" s="163"/>
      <c r="BR8" s="163"/>
      <c r="BS8" s="163"/>
      <c r="BT8" s="163"/>
      <c r="BU8" s="163"/>
      <c r="BV8" s="163"/>
      <c r="BW8" s="163"/>
      <c r="BX8" s="163"/>
      <c r="BY8" s="163"/>
      <c r="BZ8" s="163"/>
      <c r="CA8" s="163"/>
      <c r="CB8" s="163"/>
      <c r="CC8" s="163"/>
      <c r="CD8" s="163"/>
      <c r="CE8" s="163"/>
      <c r="CF8" s="163"/>
      <c r="CG8" s="163"/>
      <c r="CH8" s="163"/>
      <c r="CI8" s="163"/>
      <c r="CJ8" s="163"/>
      <c r="CK8" s="163"/>
      <c r="CL8" s="163"/>
      <c r="CM8" s="163"/>
      <c r="CN8" s="163"/>
      <c r="CO8" s="163"/>
      <c r="CP8" s="163"/>
      <c r="CQ8" s="163"/>
      <c r="CR8" s="163"/>
      <c r="CS8" s="163"/>
      <c r="CT8" s="163"/>
      <c r="CU8" s="163"/>
      <c r="CV8" s="163"/>
      <c r="CW8" s="163"/>
      <c r="CX8" s="163"/>
      <c r="CY8" s="163"/>
      <c r="CZ8" s="163"/>
      <c r="DA8" s="163"/>
      <c r="DB8" s="163"/>
      <c r="DC8" s="163"/>
      <c r="DD8" s="163"/>
      <c r="DE8" s="163"/>
      <c r="DF8" s="163"/>
      <c r="DG8" s="163"/>
      <c r="DH8" s="163"/>
      <c r="DI8" s="163"/>
      <c r="DJ8" s="163"/>
      <c r="DK8" s="163"/>
      <c r="DL8" s="163"/>
      <c r="DM8" s="163"/>
      <c r="DN8" s="163"/>
      <c r="DO8" s="163"/>
      <c r="DP8" s="163"/>
      <c r="DQ8" s="163"/>
      <c r="DR8" s="163"/>
      <c r="DS8" s="163"/>
      <c r="DT8" s="163"/>
      <c r="DU8" s="163"/>
      <c r="DV8" s="163"/>
      <c r="DW8" s="163"/>
      <c r="DX8" s="163"/>
      <c r="DY8" s="163"/>
    </row>
    <row r="9" s="7" customFormat="1" ht="97" customHeight="1" spans="1:129">
      <c r="A9" s="50"/>
      <c r="B9" s="54"/>
      <c r="C9" s="55"/>
      <c r="D9" s="55"/>
      <c r="E9" s="55"/>
      <c r="F9" s="56"/>
      <c r="G9" s="50" t="s">
        <v>58</v>
      </c>
      <c r="H9" s="50" t="s">
        <v>59</v>
      </c>
      <c r="I9" s="50">
        <v>18</v>
      </c>
      <c r="J9" s="50"/>
      <c r="K9" s="50"/>
      <c r="L9" s="50"/>
      <c r="M9" s="50"/>
      <c r="N9" s="50"/>
      <c r="O9" s="50"/>
      <c r="P9" s="50"/>
      <c r="Q9" s="50"/>
      <c r="R9" s="50"/>
      <c r="S9" s="50"/>
      <c r="T9" s="50"/>
      <c r="U9" s="50"/>
      <c r="V9" s="50"/>
      <c r="W9" s="50"/>
      <c r="X9" s="50"/>
      <c r="Y9" s="56"/>
      <c r="Z9" s="55"/>
      <c r="AA9" s="50"/>
      <c r="AB9" s="50"/>
      <c r="AC9" s="50"/>
      <c r="AD9" s="50"/>
      <c r="AE9" s="50"/>
      <c r="AF9" s="50"/>
      <c r="AG9" s="50"/>
      <c r="AH9" s="50"/>
      <c r="AI9" s="50"/>
      <c r="AJ9" s="56"/>
      <c r="AK9" s="55"/>
      <c r="AL9" s="50"/>
      <c r="AM9" s="50"/>
      <c r="AN9" s="50"/>
      <c r="AO9" s="50"/>
      <c r="AP9" s="50"/>
      <c r="AQ9" s="50"/>
      <c r="AR9" s="50"/>
      <c r="AS9" s="50"/>
      <c r="AT9" s="50"/>
      <c r="AU9" s="50"/>
      <c r="AV9" s="50"/>
      <c r="AW9" s="50"/>
      <c r="AX9" s="56"/>
      <c r="AY9" s="55"/>
      <c r="AZ9" s="55"/>
      <c r="BA9" s="55"/>
      <c r="BB9" s="55"/>
      <c r="BC9" s="50"/>
      <c r="BD9" s="163"/>
      <c r="BE9" s="163"/>
      <c r="BF9" s="163"/>
      <c r="BG9" s="163"/>
      <c r="BH9" s="163"/>
      <c r="BI9" s="163"/>
      <c r="BJ9" s="163"/>
      <c r="BK9" s="163"/>
      <c r="BL9" s="163"/>
      <c r="BM9" s="163"/>
      <c r="BN9" s="163"/>
      <c r="BO9" s="163"/>
      <c r="BP9" s="163"/>
      <c r="BQ9" s="163"/>
      <c r="BR9" s="163"/>
      <c r="BS9" s="163"/>
      <c r="BT9" s="163"/>
      <c r="BU9" s="163"/>
      <c r="BV9" s="163"/>
      <c r="BW9" s="163"/>
      <c r="BX9" s="163"/>
      <c r="BY9" s="163"/>
      <c r="BZ9" s="163"/>
      <c r="CA9" s="163"/>
      <c r="CB9" s="163"/>
      <c r="CC9" s="163"/>
      <c r="CD9" s="163"/>
      <c r="CE9" s="163"/>
      <c r="CF9" s="163"/>
      <c r="CG9" s="163"/>
      <c r="CH9" s="163"/>
      <c r="CI9" s="163"/>
      <c r="CJ9" s="163"/>
      <c r="CK9" s="163"/>
      <c r="CL9" s="163"/>
      <c r="CM9" s="163"/>
      <c r="CN9" s="163"/>
      <c r="CO9" s="163"/>
      <c r="CP9" s="163"/>
      <c r="CQ9" s="163"/>
      <c r="CR9" s="163"/>
      <c r="CS9" s="163"/>
      <c r="CT9" s="163"/>
      <c r="CU9" s="163"/>
      <c r="CV9" s="163"/>
      <c r="CW9" s="163"/>
      <c r="CX9" s="163"/>
      <c r="CY9" s="163"/>
      <c r="CZ9" s="163"/>
      <c r="DA9" s="163"/>
      <c r="DB9" s="163"/>
      <c r="DC9" s="163"/>
      <c r="DD9" s="163"/>
      <c r="DE9" s="163"/>
      <c r="DF9" s="163"/>
      <c r="DG9" s="163"/>
      <c r="DH9" s="163"/>
      <c r="DI9" s="163"/>
      <c r="DJ9" s="163"/>
      <c r="DK9" s="163"/>
      <c r="DL9" s="163"/>
      <c r="DM9" s="163"/>
      <c r="DN9" s="163"/>
      <c r="DO9" s="163"/>
      <c r="DP9" s="163"/>
      <c r="DQ9" s="163"/>
      <c r="DR9" s="163"/>
      <c r="DS9" s="163"/>
      <c r="DT9" s="163"/>
      <c r="DU9" s="163"/>
      <c r="DV9" s="163"/>
      <c r="DW9" s="163"/>
      <c r="DX9" s="163"/>
      <c r="DY9" s="163"/>
    </row>
    <row r="10" s="8" customFormat="1" ht="16" customHeight="1" spans="1:256">
      <c r="A10" s="50"/>
      <c r="B10" s="57"/>
      <c r="C10" s="58"/>
      <c r="D10" s="58"/>
      <c r="E10" s="58"/>
      <c r="F10" s="59"/>
      <c r="G10" s="60"/>
      <c r="H10" s="60" t="s">
        <v>60</v>
      </c>
      <c r="I10" s="60">
        <f>SUM(I7:I9)</f>
        <v>72</v>
      </c>
      <c r="J10" s="60"/>
      <c r="K10" s="60" t="s">
        <v>60</v>
      </c>
      <c r="L10" s="60">
        <f>SUM(L7:L9)</f>
        <v>0</v>
      </c>
      <c r="M10" s="60"/>
      <c r="N10" s="60" t="s">
        <v>60</v>
      </c>
      <c r="O10" s="60">
        <f>SUM(O7:O9)</f>
        <v>0</v>
      </c>
      <c r="P10" s="60"/>
      <c r="Q10" s="60" t="s">
        <v>60</v>
      </c>
      <c r="R10" s="60">
        <f>SUM(R7:R9)</f>
        <v>0</v>
      </c>
      <c r="S10" s="60"/>
      <c r="T10" s="60" t="s">
        <v>60</v>
      </c>
      <c r="U10" s="60">
        <f>SUM(U7:U9)</f>
        <v>0</v>
      </c>
      <c r="V10" s="60"/>
      <c r="W10" s="60"/>
      <c r="X10" s="60">
        <f>SUM(X7:X9)</f>
        <v>32</v>
      </c>
      <c r="Y10" s="59"/>
      <c r="Z10" s="58"/>
      <c r="AA10" s="60"/>
      <c r="AB10" s="60" t="s">
        <v>60</v>
      </c>
      <c r="AC10" s="60">
        <f>SUM(AC7:AC9)</f>
        <v>144</v>
      </c>
      <c r="AD10" s="60"/>
      <c r="AE10" s="60" t="s">
        <v>60</v>
      </c>
      <c r="AF10" s="60">
        <f>SUM(AF7:AF9)</f>
        <v>30</v>
      </c>
      <c r="AG10" s="60"/>
      <c r="AH10" s="60" t="s">
        <v>60</v>
      </c>
      <c r="AI10" s="60">
        <f>SUM(AI7:AI9)</f>
        <v>18</v>
      </c>
      <c r="AJ10" s="59"/>
      <c r="AK10" s="58"/>
      <c r="AL10" s="60"/>
      <c r="AM10" s="60" t="s">
        <v>60</v>
      </c>
      <c r="AN10" s="60">
        <f>SUM(AN7:AN9)</f>
        <v>0</v>
      </c>
      <c r="AO10" s="60"/>
      <c r="AP10" s="60" t="s">
        <v>60</v>
      </c>
      <c r="AQ10" s="60">
        <f>SUM(AQ7:AQ9)</f>
        <v>0</v>
      </c>
      <c r="AR10" s="60"/>
      <c r="AS10" s="60" t="s">
        <v>60</v>
      </c>
      <c r="AT10" s="60">
        <f>SUM(AT7:AT9)</f>
        <v>0</v>
      </c>
      <c r="AU10" s="60"/>
      <c r="AV10" s="60" t="s">
        <v>60</v>
      </c>
      <c r="AW10" s="60">
        <f>SUM(AW7:AW9)</f>
        <v>0</v>
      </c>
      <c r="AX10" s="59"/>
      <c r="AY10" s="58"/>
      <c r="AZ10" s="58"/>
      <c r="BA10" s="58"/>
      <c r="BB10" s="58"/>
      <c r="BC10" s="50"/>
      <c r="BD10" s="164"/>
      <c r="BE10" s="164"/>
      <c r="BF10" s="164"/>
      <c r="BG10" s="164"/>
      <c r="BH10" s="164"/>
      <c r="BI10" s="164"/>
      <c r="BJ10" s="164"/>
      <c r="BK10" s="164"/>
      <c r="BL10" s="164"/>
      <c r="BM10" s="164"/>
      <c r="BN10" s="164"/>
      <c r="BO10" s="164"/>
      <c r="BP10" s="164"/>
      <c r="BQ10" s="164"/>
      <c r="BR10" s="164"/>
      <c r="BS10" s="164"/>
      <c r="BT10" s="164"/>
      <c r="BU10" s="164"/>
      <c r="BV10" s="164"/>
      <c r="BW10" s="164"/>
      <c r="BX10" s="164"/>
      <c r="BY10" s="164"/>
      <c r="BZ10" s="164"/>
      <c r="CA10" s="164"/>
      <c r="CB10" s="164"/>
      <c r="CC10" s="164"/>
      <c r="CD10" s="164"/>
      <c r="CE10" s="164"/>
      <c r="CF10" s="164"/>
      <c r="CG10" s="164"/>
      <c r="CH10" s="164"/>
      <c r="CI10" s="164"/>
      <c r="CJ10" s="164"/>
      <c r="CK10" s="164"/>
      <c r="CL10" s="164"/>
      <c r="CM10" s="164"/>
      <c r="CN10" s="164"/>
      <c r="CO10" s="164"/>
      <c r="CP10" s="164"/>
      <c r="CQ10" s="164"/>
      <c r="CR10" s="164"/>
      <c r="CS10" s="164"/>
      <c r="CT10" s="164"/>
      <c r="CU10" s="164"/>
      <c r="CV10" s="164"/>
      <c r="CW10" s="164"/>
      <c r="CX10" s="164"/>
      <c r="CY10" s="164"/>
      <c r="CZ10" s="164"/>
      <c r="DA10" s="164"/>
      <c r="DB10" s="164"/>
      <c r="DC10" s="164"/>
      <c r="DD10" s="164"/>
      <c r="DE10" s="164"/>
      <c r="DF10" s="164"/>
      <c r="DG10" s="164"/>
      <c r="DH10" s="164"/>
      <c r="DI10" s="164"/>
      <c r="DJ10" s="164"/>
      <c r="DK10" s="164"/>
      <c r="DL10" s="164"/>
      <c r="DM10" s="164"/>
      <c r="DN10" s="164"/>
      <c r="DO10" s="164"/>
      <c r="DP10" s="164"/>
      <c r="DQ10" s="164"/>
      <c r="DR10" s="164"/>
      <c r="DS10" s="164"/>
      <c r="DT10" s="164"/>
      <c r="DU10" s="164"/>
      <c r="DV10" s="164"/>
      <c r="DW10" s="164"/>
      <c r="DX10" s="164"/>
      <c r="DY10" s="164"/>
      <c r="DZ10" s="164"/>
      <c r="EA10" s="164"/>
      <c r="EB10" s="164"/>
      <c r="EC10" s="164"/>
      <c r="ED10" s="164"/>
      <c r="EE10" s="164"/>
      <c r="EF10" s="164"/>
      <c r="EG10" s="164"/>
      <c r="EH10" s="164"/>
      <c r="EI10" s="164"/>
      <c r="EJ10" s="164"/>
      <c r="EK10" s="164"/>
      <c r="EL10" s="164"/>
      <c r="EM10" s="164"/>
      <c r="EN10" s="164"/>
      <c r="EO10" s="164"/>
      <c r="EP10" s="164"/>
      <c r="EQ10" s="164"/>
      <c r="ER10" s="164"/>
      <c r="ES10" s="164"/>
      <c r="ET10" s="164"/>
      <c r="EU10" s="164"/>
      <c r="EV10" s="164"/>
      <c r="EW10" s="164"/>
      <c r="EX10" s="164"/>
      <c r="EY10" s="164"/>
      <c r="EZ10" s="164"/>
      <c r="FA10" s="164"/>
      <c r="FB10" s="164"/>
      <c r="FC10" s="164"/>
      <c r="FD10" s="164"/>
      <c r="FE10" s="164"/>
      <c r="FF10" s="164"/>
      <c r="FG10" s="164"/>
      <c r="FH10" s="164"/>
      <c r="FI10" s="164"/>
      <c r="FJ10" s="164"/>
      <c r="FK10" s="164"/>
      <c r="FL10" s="164"/>
      <c r="FM10" s="164"/>
      <c r="FN10" s="164"/>
      <c r="FO10" s="164"/>
      <c r="FP10" s="164"/>
      <c r="FQ10" s="164"/>
      <c r="FR10" s="164"/>
      <c r="FS10" s="164"/>
      <c r="FT10" s="164"/>
      <c r="FU10" s="164"/>
      <c r="FV10" s="164"/>
      <c r="FW10" s="164"/>
      <c r="FX10" s="164"/>
      <c r="FY10" s="164"/>
      <c r="FZ10" s="164"/>
      <c r="GA10" s="164"/>
      <c r="GB10" s="164"/>
      <c r="GC10" s="164"/>
      <c r="GD10" s="164"/>
      <c r="GE10" s="164"/>
      <c r="GF10" s="164"/>
      <c r="GG10" s="164"/>
      <c r="GH10" s="164"/>
      <c r="GI10" s="164"/>
      <c r="GJ10" s="164"/>
      <c r="GK10" s="164"/>
      <c r="GL10" s="164"/>
      <c r="GM10" s="164"/>
      <c r="GN10" s="164"/>
      <c r="GO10" s="164"/>
      <c r="GP10" s="164"/>
      <c r="GQ10" s="164"/>
      <c r="GR10" s="164"/>
      <c r="GS10" s="164"/>
      <c r="GT10" s="164"/>
      <c r="GU10" s="164"/>
      <c r="GV10" s="164"/>
      <c r="GW10" s="164"/>
      <c r="GX10" s="164"/>
      <c r="GY10" s="164"/>
      <c r="GZ10" s="164"/>
      <c r="HA10" s="164"/>
      <c r="HB10" s="164"/>
      <c r="HC10" s="164"/>
      <c r="HD10" s="164"/>
      <c r="HE10" s="164"/>
      <c r="HF10" s="164"/>
      <c r="HG10" s="164"/>
      <c r="HH10" s="164"/>
      <c r="HI10" s="164"/>
      <c r="HJ10" s="164"/>
      <c r="HK10" s="164"/>
      <c r="HL10" s="164"/>
      <c r="HM10" s="164"/>
      <c r="HN10" s="164"/>
      <c r="HO10" s="164"/>
      <c r="HP10" s="164"/>
      <c r="HQ10" s="164"/>
      <c r="HR10" s="164"/>
      <c r="HS10" s="164"/>
      <c r="HT10" s="164"/>
      <c r="HU10" s="164"/>
      <c r="HV10" s="164"/>
      <c r="HW10" s="164"/>
      <c r="HX10" s="164"/>
      <c r="HY10" s="164"/>
      <c r="HZ10" s="164"/>
      <c r="IA10" s="164"/>
      <c r="IB10" s="164"/>
      <c r="IC10" s="164"/>
      <c r="ID10" s="164"/>
      <c r="IE10" s="164"/>
      <c r="IF10" s="164"/>
      <c r="IG10" s="164"/>
      <c r="IH10" s="164"/>
      <c r="II10" s="164"/>
      <c r="IJ10" s="164"/>
      <c r="IK10" s="164"/>
      <c r="IL10" s="164"/>
      <c r="IM10" s="164"/>
      <c r="IN10" s="164"/>
      <c r="IO10" s="164"/>
      <c r="IP10" s="164"/>
      <c r="IQ10" s="164"/>
      <c r="IR10" s="164"/>
      <c r="IS10" s="164"/>
      <c r="IT10" s="164"/>
      <c r="IU10" s="164"/>
      <c r="IV10" s="164"/>
    </row>
    <row r="11" s="9" customFormat="1" ht="114" customHeight="1" spans="1:55">
      <c r="A11" s="61">
        <v>2</v>
      </c>
      <c r="B11" s="62" t="s">
        <v>61</v>
      </c>
      <c r="C11" s="63" t="s">
        <v>62</v>
      </c>
      <c r="D11" s="63">
        <v>1</v>
      </c>
      <c r="E11" s="63">
        <v>100</v>
      </c>
      <c r="F11" s="63">
        <v>30</v>
      </c>
      <c r="G11" s="64" t="s">
        <v>63</v>
      </c>
      <c r="H11" s="65" t="s">
        <v>64</v>
      </c>
      <c r="I11" s="61">
        <v>30</v>
      </c>
      <c r="J11" s="61"/>
      <c r="K11" s="61"/>
      <c r="L11" s="61"/>
      <c r="M11" s="61"/>
      <c r="N11" s="61"/>
      <c r="O11" s="61"/>
      <c r="P11" s="61"/>
      <c r="Q11" s="61"/>
      <c r="R11" s="61"/>
      <c r="S11" s="61"/>
      <c r="T11" s="61"/>
      <c r="U11" s="61"/>
      <c r="V11" s="126" t="s">
        <v>65</v>
      </c>
      <c r="W11" s="61" t="s">
        <v>66</v>
      </c>
      <c r="X11" s="61">
        <v>12</v>
      </c>
      <c r="Y11" s="134">
        <f>X16+R16+O16+L16+I16+U16</f>
        <v>42</v>
      </c>
      <c r="Z11" s="66">
        <f>Y11*0.4</f>
        <v>16.8</v>
      </c>
      <c r="AA11" s="64" t="s">
        <v>67</v>
      </c>
      <c r="AB11" s="61" t="s">
        <v>68</v>
      </c>
      <c r="AC11" s="61">
        <v>80</v>
      </c>
      <c r="AD11" s="61"/>
      <c r="AE11" s="61"/>
      <c r="AF11" s="61"/>
      <c r="AG11" s="147" t="s">
        <v>69</v>
      </c>
      <c r="AH11" s="61" t="s">
        <v>70</v>
      </c>
      <c r="AI11" s="61">
        <v>12</v>
      </c>
      <c r="AJ11" s="134">
        <f>AI16+AF16+AC16</f>
        <v>210</v>
      </c>
      <c r="AK11" s="66">
        <f>AJ11*0.4</f>
        <v>84</v>
      </c>
      <c r="AL11" s="61"/>
      <c r="AM11" s="61"/>
      <c r="AN11" s="61"/>
      <c r="AO11" s="61"/>
      <c r="AP11" s="61"/>
      <c r="AQ11" s="61"/>
      <c r="AR11" s="61" t="s">
        <v>71</v>
      </c>
      <c r="AS11" s="61" t="s">
        <v>72</v>
      </c>
      <c r="AT11" s="61">
        <v>0</v>
      </c>
      <c r="AU11" s="61"/>
      <c r="AV11" s="61"/>
      <c r="AW11" s="61"/>
      <c r="AX11" s="134">
        <f>AW16+AT16+AQ16+AN16</f>
        <v>0</v>
      </c>
      <c r="AY11" s="66">
        <f>AX11*0.2</f>
        <v>0</v>
      </c>
      <c r="AZ11" s="66">
        <f>(AY11+AK11+Z11)*0.7</f>
        <v>70.56</v>
      </c>
      <c r="BA11" s="66">
        <f>AZ11+F11</f>
        <v>100.56</v>
      </c>
      <c r="BB11" s="66"/>
      <c r="BC11" s="61">
        <v>2</v>
      </c>
    </row>
    <row r="12" s="9" customFormat="1" ht="92" customHeight="1" spans="1:55">
      <c r="A12" s="61"/>
      <c r="B12" s="62"/>
      <c r="C12" s="63"/>
      <c r="D12" s="63"/>
      <c r="E12" s="63"/>
      <c r="F12" s="63"/>
      <c r="G12" s="61"/>
      <c r="H12" s="61"/>
      <c r="I12" s="61"/>
      <c r="J12" s="61"/>
      <c r="K12" s="61"/>
      <c r="L12" s="61"/>
      <c r="M12" s="61"/>
      <c r="N12" s="61"/>
      <c r="O12" s="61"/>
      <c r="P12" s="61"/>
      <c r="Q12" s="61"/>
      <c r="R12" s="61"/>
      <c r="S12" s="61"/>
      <c r="T12" s="61"/>
      <c r="U12" s="61"/>
      <c r="V12" s="61"/>
      <c r="W12" s="61"/>
      <c r="X12" s="61"/>
      <c r="Y12" s="135"/>
      <c r="Z12" s="63"/>
      <c r="AA12" s="64" t="s">
        <v>73</v>
      </c>
      <c r="AB12" s="61" t="s">
        <v>74</v>
      </c>
      <c r="AC12" s="61">
        <v>64</v>
      </c>
      <c r="AD12" s="61"/>
      <c r="AE12" s="61"/>
      <c r="AF12" s="61"/>
      <c r="AG12" s="61" t="s">
        <v>75</v>
      </c>
      <c r="AH12" s="61" t="s">
        <v>76</v>
      </c>
      <c r="AI12" s="61">
        <v>6</v>
      </c>
      <c r="AJ12" s="135"/>
      <c r="AK12" s="63"/>
      <c r="AL12" s="61"/>
      <c r="AM12" s="61"/>
      <c r="AN12" s="61"/>
      <c r="AO12" s="61"/>
      <c r="AP12" s="61"/>
      <c r="AQ12" s="61"/>
      <c r="AR12" s="61"/>
      <c r="AS12" s="61"/>
      <c r="AT12" s="61"/>
      <c r="AU12" s="61"/>
      <c r="AV12" s="61"/>
      <c r="AW12" s="61"/>
      <c r="AX12" s="135"/>
      <c r="AY12" s="63"/>
      <c r="AZ12" s="63"/>
      <c r="BA12" s="63"/>
      <c r="BB12" s="63"/>
      <c r="BC12" s="61"/>
    </row>
    <row r="13" s="9" customFormat="1" ht="92" customHeight="1" spans="1:55">
      <c r="A13" s="61"/>
      <c r="B13" s="62"/>
      <c r="C13" s="63"/>
      <c r="D13" s="63"/>
      <c r="E13" s="63"/>
      <c r="F13" s="63"/>
      <c r="G13" s="61"/>
      <c r="H13" s="61"/>
      <c r="I13" s="61"/>
      <c r="J13" s="61"/>
      <c r="K13" s="61"/>
      <c r="L13" s="61"/>
      <c r="M13" s="61"/>
      <c r="N13" s="61"/>
      <c r="O13" s="61"/>
      <c r="P13" s="61"/>
      <c r="Q13" s="61"/>
      <c r="R13" s="61"/>
      <c r="S13" s="61"/>
      <c r="T13" s="61"/>
      <c r="U13" s="61"/>
      <c r="V13" s="61"/>
      <c r="W13" s="61"/>
      <c r="X13" s="61"/>
      <c r="Y13" s="135"/>
      <c r="Z13" s="63"/>
      <c r="AA13" s="61" t="s">
        <v>77</v>
      </c>
      <c r="AB13" s="61" t="s">
        <v>78</v>
      </c>
      <c r="AC13" s="61">
        <v>48</v>
      </c>
      <c r="AD13" s="61"/>
      <c r="AE13" s="61"/>
      <c r="AF13" s="61"/>
      <c r="AG13" s="64"/>
      <c r="AH13" s="61"/>
      <c r="AI13" s="61"/>
      <c r="AJ13" s="135"/>
      <c r="AK13" s="63"/>
      <c r="AL13" s="61"/>
      <c r="AM13" s="61"/>
      <c r="AN13" s="61"/>
      <c r="AO13" s="61"/>
      <c r="AP13" s="61"/>
      <c r="AQ13" s="61"/>
      <c r="AR13" s="61"/>
      <c r="AS13" s="61"/>
      <c r="AT13" s="61"/>
      <c r="AU13" s="61"/>
      <c r="AV13" s="61"/>
      <c r="AW13" s="61"/>
      <c r="AX13" s="135"/>
      <c r="AY13" s="63"/>
      <c r="AZ13" s="63"/>
      <c r="BA13" s="63"/>
      <c r="BB13" s="63"/>
      <c r="BC13" s="61"/>
    </row>
    <row r="14" s="9" customFormat="1" ht="16" customHeight="1" spans="1:55">
      <c r="A14" s="61"/>
      <c r="B14" s="62"/>
      <c r="C14" s="63"/>
      <c r="D14" s="63"/>
      <c r="E14" s="63"/>
      <c r="F14" s="63"/>
      <c r="G14" s="61"/>
      <c r="H14" s="61"/>
      <c r="I14" s="61"/>
      <c r="J14" s="61"/>
      <c r="K14" s="61"/>
      <c r="L14" s="61"/>
      <c r="M14" s="61"/>
      <c r="N14" s="61"/>
      <c r="O14" s="61"/>
      <c r="P14" s="61"/>
      <c r="Q14" s="61"/>
      <c r="R14" s="61"/>
      <c r="S14" s="61"/>
      <c r="T14" s="61"/>
      <c r="U14" s="61"/>
      <c r="V14" s="61"/>
      <c r="W14" s="61"/>
      <c r="X14" s="61"/>
      <c r="Y14" s="135"/>
      <c r="Z14" s="63"/>
      <c r="AA14" s="136"/>
      <c r="AB14" s="136"/>
      <c r="AC14" s="136"/>
      <c r="AD14" s="61"/>
      <c r="AE14" s="61"/>
      <c r="AF14" s="61"/>
      <c r="AG14" s="64"/>
      <c r="AH14" s="61"/>
      <c r="AI14" s="61"/>
      <c r="AJ14" s="135"/>
      <c r="AK14" s="63"/>
      <c r="AL14" s="61"/>
      <c r="AM14" s="61"/>
      <c r="AN14" s="61"/>
      <c r="AO14" s="61"/>
      <c r="AP14" s="61"/>
      <c r="AQ14" s="61"/>
      <c r="AR14" s="61"/>
      <c r="AS14" s="61"/>
      <c r="AT14" s="61"/>
      <c r="AU14" s="61"/>
      <c r="AV14" s="61"/>
      <c r="AW14" s="61"/>
      <c r="AX14" s="135"/>
      <c r="AY14" s="63"/>
      <c r="AZ14" s="63"/>
      <c r="BA14" s="63"/>
      <c r="BB14" s="63"/>
      <c r="BC14" s="61"/>
    </row>
    <row r="15" s="9" customFormat="1" ht="16" customHeight="1" spans="1:55">
      <c r="A15" s="61"/>
      <c r="B15" s="62"/>
      <c r="C15" s="63"/>
      <c r="D15" s="63"/>
      <c r="E15" s="63"/>
      <c r="F15" s="63"/>
      <c r="G15" s="66"/>
      <c r="H15" s="66"/>
      <c r="I15" s="66"/>
      <c r="J15" s="66"/>
      <c r="K15" s="66"/>
      <c r="L15" s="66"/>
      <c r="M15" s="66"/>
      <c r="N15" s="66"/>
      <c r="O15" s="66"/>
      <c r="P15" s="66"/>
      <c r="Q15" s="66"/>
      <c r="R15" s="66"/>
      <c r="S15" s="66"/>
      <c r="T15" s="66"/>
      <c r="U15" s="66"/>
      <c r="V15" s="66"/>
      <c r="W15" s="66"/>
      <c r="X15" s="66"/>
      <c r="Y15" s="135"/>
      <c r="Z15" s="63"/>
      <c r="AA15" s="66"/>
      <c r="AB15" s="66"/>
      <c r="AC15" s="66"/>
      <c r="AD15" s="66"/>
      <c r="AE15" s="66"/>
      <c r="AF15" s="66"/>
      <c r="AG15" s="66"/>
      <c r="AH15" s="66"/>
      <c r="AI15" s="66"/>
      <c r="AJ15" s="135"/>
      <c r="AK15" s="63"/>
      <c r="AL15" s="66"/>
      <c r="AM15" s="66"/>
      <c r="AN15" s="66"/>
      <c r="AO15" s="66"/>
      <c r="AP15" s="66"/>
      <c r="AQ15" s="66"/>
      <c r="AR15" s="66"/>
      <c r="AS15" s="66"/>
      <c r="AT15" s="66"/>
      <c r="AU15" s="66"/>
      <c r="AV15" s="66"/>
      <c r="AW15" s="66"/>
      <c r="AX15" s="135"/>
      <c r="AY15" s="63"/>
      <c r="AZ15" s="63"/>
      <c r="BA15" s="63"/>
      <c r="BB15" s="63"/>
      <c r="BC15" s="61"/>
    </row>
    <row r="16" s="10" customFormat="1" ht="16" customHeight="1" spans="1:130">
      <c r="A16" s="61"/>
      <c r="B16" s="67"/>
      <c r="C16" s="68"/>
      <c r="D16" s="68"/>
      <c r="E16" s="68"/>
      <c r="F16" s="68"/>
      <c r="G16" s="69"/>
      <c r="H16" s="69" t="s">
        <v>60</v>
      </c>
      <c r="I16" s="69">
        <f>SUM(I11:I15)</f>
        <v>30</v>
      </c>
      <c r="K16" s="69" t="s">
        <v>60</v>
      </c>
      <c r="L16" s="69">
        <f>SUM(L11:L15)</f>
        <v>0</v>
      </c>
      <c r="M16" s="69"/>
      <c r="N16" s="69" t="s">
        <v>60</v>
      </c>
      <c r="O16" s="69">
        <f>SUM(O11:O15)</f>
        <v>0</v>
      </c>
      <c r="P16" s="69"/>
      <c r="Q16" s="69" t="s">
        <v>60</v>
      </c>
      <c r="R16" s="69">
        <f>SUM(R11:R15)</f>
        <v>0</v>
      </c>
      <c r="S16" s="69"/>
      <c r="T16" s="69" t="s">
        <v>60</v>
      </c>
      <c r="U16" s="69">
        <f>SUM(U11:U15)</f>
        <v>0</v>
      </c>
      <c r="V16" s="69"/>
      <c r="W16" s="69"/>
      <c r="X16" s="69">
        <f>SUM(X11:X15)</f>
        <v>12</v>
      </c>
      <c r="Y16" s="137"/>
      <c r="Z16" s="68"/>
      <c r="AA16" s="69"/>
      <c r="AB16" s="69" t="s">
        <v>60</v>
      </c>
      <c r="AC16" s="69">
        <f>SUM(AC11:AC15)</f>
        <v>192</v>
      </c>
      <c r="AD16" s="69"/>
      <c r="AE16" s="69" t="s">
        <v>60</v>
      </c>
      <c r="AF16" s="69">
        <f>SUM(AF11:AF15)</f>
        <v>0</v>
      </c>
      <c r="AG16" s="69"/>
      <c r="AH16" s="69" t="s">
        <v>60</v>
      </c>
      <c r="AI16" s="69">
        <f>SUM(AI11:AI15)</f>
        <v>18</v>
      </c>
      <c r="AJ16" s="137"/>
      <c r="AK16" s="68"/>
      <c r="AL16" s="69"/>
      <c r="AM16" s="69" t="s">
        <v>60</v>
      </c>
      <c r="AN16" s="69">
        <f>SUM(AN11:AN15)</f>
        <v>0</v>
      </c>
      <c r="AO16" s="69"/>
      <c r="AP16" s="69" t="s">
        <v>60</v>
      </c>
      <c r="AQ16" s="69">
        <f>SUM(AQ11:AQ15)</f>
        <v>0</v>
      </c>
      <c r="AR16" s="69"/>
      <c r="AS16" s="69" t="s">
        <v>60</v>
      </c>
      <c r="AT16" s="69">
        <f>SUM(AT11:AT15)</f>
        <v>0</v>
      </c>
      <c r="AU16" s="69"/>
      <c r="AV16" s="69" t="s">
        <v>60</v>
      </c>
      <c r="AW16" s="69">
        <f>SUM(AW11:AW15)</f>
        <v>0</v>
      </c>
      <c r="AX16" s="137"/>
      <c r="AY16" s="68"/>
      <c r="AZ16" s="68"/>
      <c r="BA16" s="68"/>
      <c r="BB16" s="68"/>
      <c r="BC16" s="61"/>
      <c r="BD16" s="165"/>
      <c r="BE16" s="165"/>
      <c r="BF16" s="165"/>
      <c r="BG16" s="165"/>
      <c r="BH16" s="165"/>
      <c r="BI16" s="165"/>
      <c r="BJ16" s="165"/>
      <c r="BK16" s="165"/>
      <c r="BL16" s="165"/>
      <c r="BM16" s="165"/>
      <c r="BN16" s="165"/>
      <c r="BO16" s="165"/>
      <c r="BP16" s="165"/>
      <c r="BQ16" s="165"/>
      <c r="BR16" s="165"/>
      <c r="BS16" s="165"/>
      <c r="BT16" s="165"/>
      <c r="BU16" s="165"/>
      <c r="BV16" s="165"/>
      <c r="BW16" s="165"/>
      <c r="BX16" s="165"/>
      <c r="BY16" s="165"/>
      <c r="BZ16" s="165"/>
      <c r="CA16" s="165"/>
      <c r="CB16" s="165"/>
      <c r="CC16" s="165"/>
      <c r="CD16" s="165"/>
      <c r="CE16" s="165"/>
      <c r="CF16" s="165"/>
      <c r="CG16" s="165"/>
      <c r="CH16" s="165"/>
      <c r="CI16" s="165"/>
      <c r="CJ16" s="165"/>
      <c r="CK16" s="165"/>
      <c r="CL16" s="165"/>
      <c r="CM16" s="165"/>
      <c r="CN16" s="165"/>
      <c r="CO16" s="165"/>
      <c r="CP16" s="165"/>
      <c r="CQ16" s="165"/>
      <c r="CR16" s="165"/>
      <c r="CS16" s="165"/>
      <c r="CT16" s="165"/>
      <c r="CU16" s="165"/>
      <c r="CV16" s="165"/>
      <c r="CW16" s="165"/>
      <c r="CX16" s="165"/>
      <c r="CY16" s="165"/>
      <c r="CZ16" s="165"/>
      <c r="DA16" s="165"/>
      <c r="DB16" s="165"/>
      <c r="DC16" s="165"/>
      <c r="DD16" s="165"/>
      <c r="DE16" s="165"/>
      <c r="DF16" s="165"/>
      <c r="DG16" s="165"/>
      <c r="DH16" s="165"/>
      <c r="DI16" s="165"/>
      <c r="DJ16" s="165"/>
      <c r="DK16" s="165"/>
      <c r="DL16" s="165"/>
      <c r="DM16" s="165"/>
      <c r="DN16" s="165"/>
      <c r="DO16" s="165"/>
      <c r="DP16" s="165"/>
      <c r="DQ16" s="165"/>
      <c r="DR16" s="165"/>
      <c r="DS16" s="165"/>
      <c r="DT16" s="165"/>
      <c r="DU16" s="165"/>
      <c r="DV16" s="165"/>
      <c r="DW16" s="165"/>
      <c r="DX16" s="165"/>
      <c r="DY16" s="165"/>
      <c r="DZ16" s="171"/>
    </row>
    <row r="17" s="11" customFormat="1" ht="89" customHeight="1" spans="1:129">
      <c r="A17" s="70">
        <v>3</v>
      </c>
      <c r="B17" s="71" t="s">
        <v>79</v>
      </c>
      <c r="C17" s="72" t="s">
        <v>80</v>
      </c>
      <c r="D17" s="72">
        <v>4</v>
      </c>
      <c r="E17" s="72">
        <v>85</v>
      </c>
      <c r="F17" s="73">
        <f>E17*0.3</f>
        <v>25.5</v>
      </c>
      <c r="G17" s="74" t="s">
        <v>81</v>
      </c>
      <c r="H17" s="74" t="s">
        <v>82</v>
      </c>
      <c r="I17" s="70">
        <v>30</v>
      </c>
      <c r="J17" s="74" t="s">
        <v>83</v>
      </c>
      <c r="K17" s="74" t="s">
        <v>84</v>
      </c>
      <c r="L17" s="70">
        <v>60</v>
      </c>
      <c r="M17" s="74"/>
      <c r="N17" s="74"/>
      <c r="O17" s="74"/>
      <c r="P17" s="74"/>
      <c r="Q17" s="74"/>
      <c r="R17" s="74"/>
      <c r="S17" s="74"/>
      <c r="T17" s="74"/>
      <c r="U17" s="70"/>
      <c r="V17" s="74" t="s">
        <v>85</v>
      </c>
      <c r="W17" s="74" t="s">
        <v>86</v>
      </c>
      <c r="X17" s="74">
        <f>20*0.6*0.6</f>
        <v>7.2</v>
      </c>
      <c r="Y17" s="73">
        <f>X21+R21+O21+L21+I21+U21</f>
        <v>161.2</v>
      </c>
      <c r="Z17" s="72">
        <f>Y17*0.4</f>
        <v>64.48</v>
      </c>
      <c r="AA17" s="70" t="s">
        <v>87</v>
      </c>
      <c r="AB17" s="70" t="s">
        <v>88</v>
      </c>
      <c r="AC17" s="70">
        <v>38.4</v>
      </c>
      <c r="AD17" s="138" t="s">
        <v>89</v>
      </c>
      <c r="AE17" s="93" t="s">
        <v>90</v>
      </c>
      <c r="AF17" s="70">
        <v>24</v>
      </c>
      <c r="AG17" s="70" t="s">
        <v>91</v>
      </c>
      <c r="AH17" s="70" t="s">
        <v>57</v>
      </c>
      <c r="AI17" s="70">
        <v>6</v>
      </c>
      <c r="AJ17" s="73">
        <f>AI21+AF21+AC21</f>
        <v>74.4</v>
      </c>
      <c r="AK17" s="72">
        <f>AJ17*0.4</f>
        <v>29.76</v>
      </c>
      <c r="AL17" s="70" t="s">
        <v>92</v>
      </c>
      <c r="AM17" s="70" t="s">
        <v>93</v>
      </c>
      <c r="AN17" s="70">
        <v>50</v>
      </c>
      <c r="AO17" s="70"/>
      <c r="AP17" s="70"/>
      <c r="AQ17" s="70"/>
      <c r="AR17" s="70"/>
      <c r="AS17" s="70"/>
      <c r="AT17" s="70"/>
      <c r="AU17" s="70"/>
      <c r="AV17" s="70"/>
      <c r="AW17" s="70"/>
      <c r="AX17" s="73">
        <f>AW21+AT21+AQ21+AN21</f>
        <v>50</v>
      </c>
      <c r="AY17" s="72">
        <f>AX17*0.2</f>
        <v>10</v>
      </c>
      <c r="AZ17" s="72">
        <f>(AY17+AK17+Z17)*0.7</f>
        <v>72.968</v>
      </c>
      <c r="BA17" s="72">
        <f>AZ17+F17</f>
        <v>98.468</v>
      </c>
      <c r="BB17" s="72"/>
      <c r="BC17" s="70">
        <v>3</v>
      </c>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c r="DJ17" s="14"/>
      <c r="DK17" s="14"/>
      <c r="DL17" s="14"/>
      <c r="DM17" s="14"/>
      <c r="DN17" s="14"/>
      <c r="DO17" s="14"/>
      <c r="DP17" s="14"/>
      <c r="DQ17" s="14"/>
      <c r="DR17" s="14"/>
      <c r="DS17" s="14"/>
      <c r="DT17" s="14"/>
      <c r="DU17" s="14"/>
      <c r="DV17" s="14"/>
      <c r="DW17" s="14"/>
      <c r="DX17" s="14"/>
      <c r="DY17" s="14"/>
    </row>
    <row r="18" s="11" customFormat="1" ht="89" customHeight="1" spans="1:129">
      <c r="A18" s="70"/>
      <c r="B18" s="75"/>
      <c r="C18" s="76"/>
      <c r="D18" s="76"/>
      <c r="E18" s="76"/>
      <c r="F18" s="77"/>
      <c r="G18" s="74" t="s">
        <v>94</v>
      </c>
      <c r="H18" s="74" t="s">
        <v>95</v>
      </c>
      <c r="I18" s="70">
        <v>16</v>
      </c>
      <c r="J18" s="74" t="s">
        <v>96</v>
      </c>
      <c r="K18" s="74" t="s">
        <v>97</v>
      </c>
      <c r="L18" s="70">
        <v>48</v>
      </c>
      <c r="M18" s="74"/>
      <c r="N18" s="74"/>
      <c r="O18" s="74"/>
      <c r="P18" s="74"/>
      <c r="Q18" s="74"/>
      <c r="R18" s="74"/>
      <c r="S18" s="74"/>
      <c r="T18" s="74"/>
      <c r="U18" s="70"/>
      <c r="V18" s="74"/>
      <c r="W18" s="74"/>
      <c r="X18" s="74"/>
      <c r="Y18" s="77"/>
      <c r="Z18" s="76"/>
      <c r="AA18" s="93"/>
      <c r="AB18" s="93"/>
      <c r="AC18" s="93"/>
      <c r="AD18" s="70" t="s">
        <v>98</v>
      </c>
      <c r="AE18" s="70" t="s">
        <v>99</v>
      </c>
      <c r="AF18" s="70">
        <v>18</v>
      </c>
      <c r="AG18" s="138"/>
      <c r="AH18" s="138"/>
      <c r="AI18" s="70"/>
      <c r="AJ18" s="77"/>
      <c r="AK18" s="76"/>
      <c r="AL18" s="70"/>
      <c r="AM18" s="70"/>
      <c r="AN18" s="70"/>
      <c r="AO18" s="70"/>
      <c r="AP18" s="70"/>
      <c r="AQ18" s="70"/>
      <c r="AR18" s="70"/>
      <c r="AS18" s="70"/>
      <c r="AT18" s="70"/>
      <c r="AU18" s="70"/>
      <c r="AV18" s="70"/>
      <c r="AW18" s="70"/>
      <c r="AX18" s="77"/>
      <c r="AY18" s="76"/>
      <c r="AZ18" s="76"/>
      <c r="BA18" s="76"/>
      <c r="BB18" s="76"/>
      <c r="BC18" s="70"/>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c r="DL18" s="14"/>
      <c r="DM18" s="14"/>
      <c r="DN18" s="14"/>
      <c r="DO18" s="14"/>
      <c r="DP18" s="14"/>
      <c r="DQ18" s="14"/>
      <c r="DR18" s="14"/>
      <c r="DS18" s="14"/>
      <c r="DT18" s="14"/>
      <c r="DU18" s="14"/>
      <c r="DV18" s="14"/>
      <c r="DW18" s="14"/>
      <c r="DX18" s="14"/>
      <c r="DY18" s="14"/>
    </row>
    <row r="19" s="11" customFormat="1" ht="89" customHeight="1" spans="1:129">
      <c r="A19" s="70"/>
      <c r="B19" s="75"/>
      <c r="C19" s="76"/>
      <c r="D19" s="76"/>
      <c r="E19" s="76"/>
      <c r="F19" s="77"/>
      <c r="G19" s="74"/>
      <c r="H19" s="74"/>
      <c r="I19" s="70"/>
      <c r="J19" s="74"/>
      <c r="K19" s="74"/>
      <c r="L19" s="70"/>
      <c r="M19" s="74"/>
      <c r="N19" s="74"/>
      <c r="O19" s="74"/>
      <c r="P19" s="74"/>
      <c r="Q19" s="74"/>
      <c r="R19" s="74"/>
      <c r="S19" s="74"/>
      <c r="T19" s="74"/>
      <c r="U19" s="70"/>
      <c r="V19" s="74"/>
      <c r="W19" s="74"/>
      <c r="X19" s="74"/>
      <c r="Y19" s="77"/>
      <c r="Z19" s="76"/>
      <c r="AA19" s="70"/>
      <c r="AB19" s="70"/>
      <c r="AC19" s="70"/>
      <c r="AD19" s="70" t="s">
        <v>100</v>
      </c>
      <c r="AE19" s="70" t="s">
        <v>101</v>
      </c>
      <c r="AF19" s="70">
        <v>12</v>
      </c>
      <c r="AG19" s="148"/>
      <c r="AH19" s="149"/>
      <c r="AI19" s="150"/>
      <c r="AJ19" s="77"/>
      <c r="AK19" s="76"/>
      <c r="AL19" s="93"/>
      <c r="AN19" s="70"/>
      <c r="AO19" s="70"/>
      <c r="AP19" s="70"/>
      <c r="AQ19" s="70"/>
      <c r="AR19" s="70"/>
      <c r="AS19" s="70"/>
      <c r="AT19" s="70"/>
      <c r="AU19" s="70"/>
      <c r="AV19" s="70"/>
      <c r="AW19" s="70"/>
      <c r="AX19" s="77"/>
      <c r="AY19" s="76"/>
      <c r="AZ19" s="76"/>
      <c r="BA19" s="76"/>
      <c r="BB19" s="76"/>
      <c r="BC19" s="70"/>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4"/>
      <c r="DD19" s="14"/>
      <c r="DE19" s="14"/>
      <c r="DF19" s="14"/>
      <c r="DG19" s="14"/>
      <c r="DH19" s="14"/>
      <c r="DI19" s="14"/>
      <c r="DJ19" s="14"/>
      <c r="DK19" s="14"/>
      <c r="DL19" s="14"/>
      <c r="DM19" s="14"/>
      <c r="DN19" s="14"/>
      <c r="DO19" s="14"/>
      <c r="DP19" s="14"/>
      <c r="DQ19" s="14"/>
      <c r="DR19" s="14"/>
      <c r="DS19" s="14"/>
      <c r="DT19" s="14"/>
      <c r="DU19" s="14"/>
      <c r="DV19" s="14"/>
      <c r="DW19" s="14"/>
      <c r="DX19" s="14"/>
      <c r="DY19" s="14"/>
    </row>
    <row r="20" s="12" customFormat="1" ht="16" customHeight="1" spans="1:1658">
      <c r="A20" s="70"/>
      <c r="B20" s="75"/>
      <c r="C20" s="76"/>
      <c r="D20" s="76"/>
      <c r="E20" s="76"/>
      <c r="F20" s="77"/>
      <c r="G20" s="13"/>
      <c r="H20" s="13"/>
      <c r="I20" s="13"/>
      <c r="J20" s="15"/>
      <c r="K20" s="13"/>
      <c r="L20" s="13"/>
      <c r="M20" s="13"/>
      <c r="N20" s="13"/>
      <c r="O20" s="13"/>
      <c r="P20" s="13"/>
      <c r="Q20" s="13"/>
      <c r="R20" s="13"/>
      <c r="S20" s="13"/>
      <c r="T20" s="13"/>
      <c r="U20" s="13"/>
      <c r="V20" s="13"/>
      <c r="W20" s="13"/>
      <c r="X20" s="13"/>
      <c r="Y20" s="77"/>
      <c r="Z20" s="76"/>
      <c r="AA20" s="13"/>
      <c r="AB20" s="13"/>
      <c r="AC20" s="13"/>
      <c r="AD20" s="70"/>
      <c r="AE20" s="70"/>
      <c r="AF20" s="13"/>
      <c r="AG20" s="150"/>
      <c r="AH20" s="150"/>
      <c r="AI20" s="150"/>
      <c r="AJ20" s="77"/>
      <c r="AK20" s="76"/>
      <c r="AL20" s="13"/>
      <c r="AM20" s="13"/>
      <c r="AN20" s="13"/>
      <c r="AO20" s="13"/>
      <c r="AP20" s="13"/>
      <c r="AQ20" s="13"/>
      <c r="AR20" s="13"/>
      <c r="AS20" s="13"/>
      <c r="AT20" s="13"/>
      <c r="AU20" s="13"/>
      <c r="AV20" s="13"/>
      <c r="AW20" s="13"/>
      <c r="AX20" s="77"/>
      <c r="AY20" s="76"/>
      <c r="AZ20" s="76"/>
      <c r="BA20" s="76"/>
      <c r="BB20" s="76"/>
      <c r="BC20" s="70"/>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4"/>
      <c r="CR20" s="14"/>
      <c r="CS20" s="14"/>
      <c r="CT20" s="14"/>
      <c r="CU20" s="14"/>
      <c r="CV20" s="14"/>
      <c r="CW20" s="14"/>
      <c r="CX20" s="14"/>
      <c r="CY20" s="14"/>
      <c r="CZ20" s="14"/>
      <c r="DA20" s="14"/>
      <c r="DB20" s="14"/>
      <c r="DC20" s="14"/>
      <c r="DD20" s="14"/>
      <c r="DE20" s="14"/>
      <c r="DF20" s="14"/>
      <c r="DG20" s="14"/>
      <c r="DH20" s="14"/>
      <c r="DI20" s="14"/>
      <c r="DJ20" s="14"/>
      <c r="DK20" s="14"/>
      <c r="DL20" s="14"/>
      <c r="DM20" s="14"/>
      <c r="DN20" s="14"/>
      <c r="DO20" s="14"/>
      <c r="DP20" s="14"/>
      <c r="DQ20" s="14"/>
      <c r="DR20" s="14"/>
      <c r="DS20" s="14"/>
      <c r="DT20" s="14"/>
      <c r="DU20" s="14"/>
      <c r="DV20" s="14"/>
      <c r="DW20" s="14"/>
      <c r="DX20" s="14"/>
      <c r="DY20" s="14"/>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c r="IZ20" s="11"/>
      <c r="JA20" s="11"/>
      <c r="JB20" s="11"/>
      <c r="JC20" s="11"/>
      <c r="JD20" s="11"/>
      <c r="JE20" s="11"/>
      <c r="JF20" s="11"/>
      <c r="JG20" s="11"/>
      <c r="JH20" s="11"/>
      <c r="JI20" s="11"/>
      <c r="JJ20" s="11"/>
      <c r="JK20" s="11"/>
      <c r="JL20" s="11"/>
      <c r="JM20" s="11"/>
      <c r="JN20" s="11"/>
      <c r="JO20" s="11"/>
      <c r="JP20" s="11"/>
      <c r="JQ20" s="11"/>
      <c r="JR20" s="11"/>
      <c r="JS20" s="11"/>
      <c r="JT20" s="11"/>
      <c r="JU20" s="11"/>
      <c r="JV20" s="11"/>
      <c r="JW20" s="11"/>
      <c r="JX20" s="11"/>
      <c r="JY20" s="11"/>
      <c r="JZ20" s="11"/>
      <c r="KA20" s="11"/>
      <c r="KB20" s="11"/>
      <c r="KC20" s="11"/>
      <c r="KD20" s="11"/>
      <c r="KE20" s="11"/>
      <c r="KF20" s="11"/>
      <c r="KG20" s="11"/>
      <c r="KH20" s="11"/>
      <c r="KI20" s="11"/>
      <c r="KJ20" s="11"/>
      <c r="KK20" s="11"/>
      <c r="KL20" s="11"/>
      <c r="KM20" s="11"/>
      <c r="KN20" s="11"/>
      <c r="KO20" s="11"/>
      <c r="KP20" s="11"/>
      <c r="KQ20" s="11"/>
      <c r="KR20" s="11"/>
      <c r="KS20" s="11"/>
      <c r="KT20" s="11"/>
      <c r="KU20" s="11"/>
      <c r="KV20" s="11"/>
      <c r="KW20" s="11"/>
      <c r="KX20" s="11"/>
      <c r="KY20" s="11"/>
      <c r="KZ20" s="11"/>
      <c r="LA20" s="11"/>
      <c r="LB20" s="11"/>
      <c r="LC20" s="11"/>
      <c r="LD20" s="11"/>
      <c r="LE20" s="11"/>
      <c r="LF20" s="11"/>
      <c r="LG20" s="11"/>
      <c r="LH20" s="11"/>
      <c r="LI20" s="11"/>
      <c r="LJ20" s="11"/>
      <c r="LK20" s="11"/>
      <c r="LL20" s="11"/>
      <c r="LM20" s="11"/>
      <c r="LN20" s="11"/>
      <c r="LO20" s="11"/>
      <c r="LP20" s="11"/>
      <c r="LQ20" s="11"/>
      <c r="LR20" s="11"/>
      <c r="LS20" s="11"/>
      <c r="LT20" s="11"/>
      <c r="LU20" s="11"/>
      <c r="LV20" s="11"/>
      <c r="LW20" s="11"/>
      <c r="LX20" s="11"/>
      <c r="LY20" s="11"/>
      <c r="LZ20" s="11"/>
      <c r="MA20" s="11"/>
      <c r="MB20" s="11"/>
      <c r="MC20" s="11"/>
      <c r="MD20" s="11"/>
      <c r="ME20" s="11"/>
      <c r="MF20" s="11"/>
      <c r="MG20" s="11"/>
      <c r="MH20" s="11"/>
      <c r="MI20" s="11"/>
      <c r="MJ20" s="11"/>
      <c r="MK20" s="11"/>
      <c r="ML20" s="11"/>
      <c r="MM20" s="11"/>
      <c r="MN20" s="11"/>
      <c r="MO20" s="11"/>
      <c r="MP20" s="11"/>
      <c r="MQ20" s="11"/>
      <c r="MR20" s="11"/>
      <c r="MS20" s="11"/>
      <c r="MT20" s="11"/>
      <c r="MU20" s="11"/>
      <c r="MV20" s="11"/>
      <c r="MW20" s="11"/>
      <c r="MX20" s="11"/>
      <c r="MY20" s="11"/>
      <c r="MZ20" s="11"/>
      <c r="NA20" s="11"/>
      <c r="NB20" s="11"/>
      <c r="NC20" s="11"/>
      <c r="ND20" s="11"/>
      <c r="NE20" s="11"/>
      <c r="NF20" s="11"/>
      <c r="NG20" s="11"/>
      <c r="NH20" s="11"/>
      <c r="NI20" s="11"/>
      <c r="NJ20" s="11"/>
      <c r="NK20" s="11"/>
      <c r="NL20" s="11"/>
      <c r="NM20" s="11"/>
      <c r="NN20" s="11"/>
      <c r="NO20" s="11"/>
      <c r="NP20" s="11"/>
      <c r="NQ20" s="11"/>
      <c r="NR20" s="11"/>
      <c r="NS20" s="11"/>
      <c r="NT20" s="11"/>
      <c r="NU20" s="11"/>
      <c r="NV20" s="11"/>
      <c r="NW20" s="11"/>
      <c r="NX20" s="11"/>
      <c r="NY20" s="11"/>
      <c r="NZ20" s="11"/>
      <c r="OA20" s="11"/>
      <c r="OB20" s="11"/>
      <c r="OC20" s="11"/>
      <c r="OD20" s="11"/>
      <c r="OE20" s="11"/>
      <c r="OF20" s="11"/>
      <c r="OG20" s="11"/>
      <c r="OH20" s="11"/>
      <c r="OI20" s="11"/>
      <c r="OJ20" s="11"/>
      <c r="OK20" s="11"/>
      <c r="OL20" s="11"/>
      <c r="OM20" s="11"/>
      <c r="ON20" s="11"/>
      <c r="OO20" s="11"/>
      <c r="OP20" s="11"/>
      <c r="OQ20" s="11"/>
      <c r="OR20" s="11"/>
      <c r="OS20" s="11"/>
      <c r="OT20" s="11"/>
      <c r="OU20" s="11"/>
      <c r="OV20" s="11"/>
      <c r="OW20" s="11"/>
      <c r="OX20" s="11"/>
      <c r="OY20" s="11"/>
      <c r="OZ20" s="11"/>
      <c r="PA20" s="11"/>
      <c r="PB20" s="11"/>
      <c r="PC20" s="11"/>
      <c r="PD20" s="11"/>
      <c r="PE20" s="11"/>
      <c r="PF20" s="11"/>
      <c r="PG20" s="11"/>
      <c r="PH20" s="11"/>
      <c r="PI20" s="11"/>
      <c r="PJ20" s="11"/>
      <c r="PK20" s="11"/>
      <c r="PL20" s="11"/>
      <c r="PM20" s="11"/>
      <c r="PN20" s="11"/>
      <c r="PO20" s="11"/>
      <c r="PP20" s="11"/>
      <c r="PQ20" s="11"/>
      <c r="PR20" s="11"/>
      <c r="PS20" s="11"/>
      <c r="PT20" s="11"/>
      <c r="PU20" s="11"/>
      <c r="PV20" s="11"/>
      <c r="PW20" s="11"/>
      <c r="PX20" s="11"/>
      <c r="PY20" s="11"/>
      <c r="PZ20" s="11"/>
      <c r="QA20" s="11"/>
      <c r="QB20" s="11"/>
      <c r="QC20" s="11"/>
      <c r="QD20" s="11"/>
      <c r="QE20" s="11"/>
      <c r="QF20" s="11"/>
      <c r="QG20" s="11"/>
      <c r="QH20" s="11"/>
      <c r="QI20" s="11"/>
      <c r="QJ20" s="11"/>
      <c r="QK20" s="11"/>
      <c r="QL20" s="11"/>
      <c r="QM20" s="11"/>
      <c r="QN20" s="11"/>
      <c r="QO20" s="11"/>
      <c r="QP20" s="11"/>
      <c r="QQ20" s="11"/>
      <c r="QR20" s="11"/>
      <c r="QS20" s="11"/>
      <c r="QT20" s="11"/>
      <c r="QU20" s="11"/>
      <c r="QV20" s="11"/>
      <c r="QW20" s="11"/>
      <c r="QX20" s="11"/>
      <c r="QY20" s="11"/>
      <c r="QZ20" s="11"/>
      <c r="RA20" s="11"/>
      <c r="RB20" s="11"/>
      <c r="RC20" s="11"/>
      <c r="RD20" s="11"/>
      <c r="RE20" s="11"/>
      <c r="RF20" s="11"/>
      <c r="RG20" s="11"/>
      <c r="RH20" s="11"/>
      <c r="RI20" s="11"/>
      <c r="RJ20" s="11"/>
      <c r="RK20" s="11"/>
      <c r="RL20" s="11"/>
      <c r="RM20" s="11"/>
      <c r="RN20" s="11"/>
      <c r="RO20" s="11"/>
      <c r="RP20" s="11"/>
      <c r="RQ20" s="11"/>
      <c r="RR20" s="11"/>
      <c r="RS20" s="11"/>
      <c r="RT20" s="11"/>
      <c r="RU20" s="11"/>
      <c r="RV20" s="11"/>
      <c r="RW20" s="11"/>
      <c r="RX20" s="11"/>
      <c r="RY20" s="11"/>
      <c r="RZ20" s="11"/>
      <c r="SA20" s="11"/>
      <c r="SB20" s="11"/>
      <c r="SC20" s="11"/>
      <c r="SD20" s="11"/>
      <c r="SE20" s="11"/>
      <c r="SF20" s="11"/>
      <c r="SG20" s="11"/>
      <c r="SH20" s="11"/>
      <c r="SI20" s="11"/>
      <c r="SJ20" s="11"/>
      <c r="SK20" s="11"/>
      <c r="SL20" s="11"/>
      <c r="SM20" s="11"/>
      <c r="SN20" s="11"/>
      <c r="SO20" s="11"/>
      <c r="SP20" s="11"/>
      <c r="SQ20" s="11"/>
      <c r="SR20" s="11"/>
      <c r="SS20" s="11"/>
      <c r="ST20" s="11"/>
      <c r="SU20" s="11"/>
      <c r="SV20" s="11"/>
      <c r="SW20" s="11"/>
      <c r="SX20" s="11"/>
      <c r="SY20" s="11"/>
      <c r="SZ20" s="11"/>
      <c r="TA20" s="11"/>
      <c r="TB20" s="11"/>
      <c r="TC20" s="11"/>
      <c r="TD20" s="11"/>
      <c r="TE20" s="11"/>
      <c r="TF20" s="11"/>
      <c r="TG20" s="11"/>
      <c r="TH20" s="11"/>
      <c r="TI20" s="11"/>
      <c r="TJ20" s="11"/>
      <c r="TK20" s="11"/>
      <c r="TL20" s="11"/>
      <c r="TM20" s="11"/>
      <c r="TN20" s="11"/>
      <c r="TO20" s="11"/>
      <c r="TP20" s="11"/>
      <c r="TQ20" s="11"/>
      <c r="TR20" s="11"/>
      <c r="TS20" s="11"/>
      <c r="TT20" s="11"/>
      <c r="TU20" s="11"/>
      <c r="TV20" s="11"/>
      <c r="TW20" s="11"/>
      <c r="TX20" s="11"/>
      <c r="TY20" s="11"/>
      <c r="TZ20" s="11"/>
      <c r="UA20" s="11"/>
      <c r="UB20" s="11"/>
      <c r="UC20" s="11"/>
      <c r="UD20" s="11"/>
      <c r="UE20" s="11"/>
      <c r="UF20" s="11"/>
      <c r="UG20" s="11"/>
      <c r="UH20" s="11"/>
      <c r="UI20" s="11"/>
      <c r="UJ20" s="11"/>
      <c r="UK20" s="11"/>
      <c r="UL20" s="11"/>
      <c r="UM20" s="11"/>
      <c r="UN20" s="11"/>
      <c r="UO20" s="11"/>
      <c r="UP20" s="11"/>
      <c r="UQ20" s="11"/>
      <c r="UR20" s="11"/>
      <c r="US20" s="11"/>
      <c r="UT20" s="11"/>
      <c r="UU20" s="11"/>
      <c r="UV20" s="11"/>
      <c r="UW20" s="11"/>
      <c r="UX20" s="11"/>
      <c r="UY20" s="11"/>
      <c r="UZ20" s="11"/>
      <c r="VA20" s="11"/>
      <c r="VB20" s="11"/>
      <c r="VC20" s="11"/>
      <c r="VD20" s="11"/>
      <c r="VE20" s="11"/>
      <c r="VF20" s="11"/>
      <c r="VG20" s="11"/>
      <c r="VH20" s="11"/>
      <c r="VI20" s="11"/>
      <c r="VJ20" s="11"/>
      <c r="VK20" s="11"/>
      <c r="VL20" s="11"/>
      <c r="VM20" s="11"/>
      <c r="VN20" s="11"/>
      <c r="VO20" s="11"/>
      <c r="VP20" s="11"/>
      <c r="VQ20" s="11"/>
      <c r="VR20" s="11"/>
      <c r="VS20" s="11"/>
      <c r="VT20" s="11"/>
      <c r="VU20" s="11"/>
      <c r="VV20" s="11"/>
      <c r="VW20" s="11"/>
      <c r="VX20" s="11"/>
      <c r="VY20" s="11"/>
      <c r="VZ20" s="11"/>
      <c r="WA20" s="11"/>
      <c r="WB20" s="11"/>
      <c r="WC20" s="11"/>
      <c r="WD20" s="11"/>
      <c r="WE20" s="11"/>
      <c r="WF20" s="11"/>
      <c r="WG20" s="11"/>
      <c r="WH20" s="11"/>
      <c r="WI20" s="11"/>
      <c r="WJ20" s="11"/>
      <c r="WK20" s="11"/>
      <c r="WL20" s="11"/>
      <c r="WM20" s="11"/>
      <c r="WN20" s="11"/>
      <c r="WO20" s="11"/>
      <c r="WP20" s="11"/>
      <c r="WQ20" s="11"/>
      <c r="WR20" s="11"/>
      <c r="WS20" s="11"/>
      <c r="WT20" s="11"/>
      <c r="WU20" s="11"/>
      <c r="WV20" s="11"/>
      <c r="WW20" s="11"/>
      <c r="WX20" s="11"/>
      <c r="WY20" s="11"/>
      <c r="WZ20" s="11"/>
      <c r="XA20" s="11"/>
      <c r="XB20" s="11"/>
      <c r="XC20" s="11"/>
      <c r="XD20" s="11"/>
      <c r="XE20" s="11"/>
      <c r="XF20" s="11"/>
      <c r="XG20" s="11"/>
      <c r="XH20" s="11"/>
      <c r="XI20" s="11"/>
      <c r="XJ20" s="11"/>
      <c r="XK20" s="11"/>
      <c r="XL20" s="11"/>
      <c r="XM20" s="11"/>
      <c r="XN20" s="11"/>
      <c r="XO20" s="11"/>
      <c r="XP20" s="11"/>
      <c r="XQ20" s="11"/>
      <c r="XR20" s="11"/>
      <c r="XS20" s="11"/>
      <c r="XT20" s="11"/>
      <c r="XU20" s="11"/>
      <c r="XV20" s="11"/>
      <c r="XW20" s="11"/>
      <c r="XX20" s="11"/>
      <c r="XY20" s="11"/>
      <c r="XZ20" s="11"/>
      <c r="YA20" s="11"/>
      <c r="YB20" s="11"/>
      <c r="YC20" s="11"/>
      <c r="YD20" s="11"/>
      <c r="YE20" s="11"/>
      <c r="YF20" s="11"/>
      <c r="YG20" s="11"/>
      <c r="YH20" s="11"/>
      <c r="YI20" s="11"/>
      <c r="YJ20" s="11"/>
      <c r="YK20" s="11"/>
      <c r="YL20" s="11"/>
      <c r="YM20" s="11"/>
      <c r="YN20" s="11"/>
      <c r="YO20" s="11"/>
      <c r="YP20" s="11"/>
      <c r="YQ20" s="11"/>
      <c r="YR20" s="11"/>
      <c r="YS20" s="11"/>
      <c r="YT20" s="11"/>
      <c r="YU20" s="11"/>
      <c r="YV20" s="11"/>
      <c r="YW20" s="11"/>
      <c r="YX20" s="11"/>
      <c r="YY20" s="11"/>
      <c r="YZ20" s="11"/>
      <c r="ZA20" s="11"/>
      <c r="ZB20" s="11"/>
      <c r="ZC20" s="11"/>
      <c r="ZD20" s="11"/>
      <c r="ZE20" s="11"/>
      <c r="ZF20" s="11"/>
      <c r="ZG20" s="11"/>
      <c r="ZH20" s="11"/>
      <c r="ZI20" s="11"/>
      <c r="ZJ20" s="11"/>
      <c r="ZK20" s="11"/>
      <c r="ZL20" s="11"/>
      <c r="ZM20" s="11"/>
      <c r="ZN20" s="11"/>
      <c r="ZO20" s="11"/>
      <c r="ZP20" s="11"/>
      <c r="ZQ20" s="11"/>
      <c r="ZR20" s="11"/>
      <c r="ZS20" s="11"/>
      <c r="ZT20" s="11"/>
      <c r="ZU20" s="11"/>
      <c r="ZV20" s="11"/>
      <c r="ZW20" s="11"/>
      <c r="ZX20" s="11"/>
      <c r="ZY20" s="11"/>
      <c r="ZZ20" s="11"/>
      <c r="AAA20" s="11"/>
      <c r="AAB20" s="11"/>
      <c r="AAC20" s="11"/>
      <c r="AAD20" s="11"/>
      <c r="AAE20" s="11"/>
      <c r="AAF20" s="11"/>
      <c r="AAG20" s="11"/>
      <c r="AAH20" s="11"/>
      <c r="AAI20" s="11"/>
      <c r="AAJ20" s="11"/>
      <c r="AAK20" s="11"/>
      <c r="AAL20" s="11"/>
      <c r="AAM20" s="11"/>
      <c r="AAN20" s="11"/>
      <c r="AAO20" s="11"/>
      <c r="AAP20" s="11"/>
      <c r="AAQ20" s="11"/>
      <c r="AAR20" s="11"/>
      <c r="AAS20" s="11"/>
      <c r="AAT20" s="11"/>
      <c r="AAU20" s="11"/>
      <c r="AAV20" s="11"/>
      <c r="AAW20" s="11"/>
      <c r="AAX20" s="11"/>
      <c r="AAY20" s="11"/>
      <c r="AAZ20" s="11"/>
      <c r="ABA20" s="11"/>
      <c r="ABB20" s="11"/>
      <c r="ABC20" s="11"/>
      <c r="ABD20" s="11"/>
      <c r="ABE20" s="11"/>
      <c r="ABF20" s="11"/>
      <c r="ABG20" s="11"/>
      <c r="ABH20" s="11"/>
      <c r="ABI20" s="11"/>
      <c r="ABJ20" s="11"/>
      <c r="ABK20" s="11"/>
      <c r="ABL20" s="11"/>
      <c r="ABM20" s="11"/>
      <c r="ABN20" s="11"/>
      <c r="ABO20" s="11"/>
      <c r="ABP20" s="11"/>
      <c r="ABQ20" s="11"/>
      <c r="ABR20" s="11"/>
      <c r="ABS20" s="11"/>
      <c r="ABT20" s="11"/>
      <c r="ABU20" s="11"/>
      <c r="ABV20" s="11"/>
      <c r="ABW20" s="11"/>
      <c r="ABX20" s="11"/>
      <c r="ABY20" s="11"/>
      <c r="ABZ20" s="11"/>
      <c r="ACA20" s="11"/>
      <c r="ACB20" s="11"/>
      <c r="ACC20" s="11"/>
      <c r="ACD20" s="11"/>
      <c r="ACE20" s="11"/>
      <c r="ACF20" s="11"/>
      <c r="ACG20" s="11"/>
      <c r="ACH20" s="11"/>
      <c r="ACI20" s="11"/>
      <c r="ACJ20" s="11"/>
      <c r="ACK20" s="11"/>
      <c r="ACL20" s="11"/>
      <c r="ACM20" s="11"/>
      <c r="ACN20" s="11"/>
      <c r="ACO20" s="11"/>
      <c r="ACP20" s="11"/>
      <c r="ACQ20" s="11"/>
      <c r="ACR20" s="11"/>
      <c r="ACS20" s="11"/>
      <c r="ACT20" s="11"/>
      <c r="ACU20" s="11"/>
      <c r="ACV20" s="11"/>
      <c r="ACW20" s="11"/>
      <c r="ACX20" s="11"/>
      <c r="ACY20" s="11"/>
      <c r="ACZ20" s="11"/>
      <c r="ADA20" s="11"/>
      <c r="ADB20" s="11"/>
      <c r="ADC20" s="11"/>
      <c r="ADD20" s="11"/>
      <c r="ADE20" s="11"/>
      <c r="ADF20" s="11"/>
      <c r="ADG20" s="11"/>
      <c r="ADH20" s="11"/>
      <c r="ADI20" s="11"/>
      <c r="ADJ20" s="11"/>
      <c r="ADK20" s="11"/>
      <c r="ADL20" s="11"/>
      <c r="ADM20" s="11"/>
      <c r="ADN20" s="11"/>
      <c r="ADO20" s="11"/>
      <c r="ADP20" s="11"/>
      <c r="ADQ20" s="11"/>
      <c r="ADR20" s="11"/>
      <c r="ADS20" s="11"/>
      <c r="ADT20" s="11"/>
      <c r="ADU20" s="11"/>
      <c r="ADV20" s="11"/>
      <c r="ADW20" s="11"/>
      <c r="ADX20" s="11"/>
      <c r="ADY20" s="11"/>
      <c r="ADZ20" s="11"/>
      <c r="AEA20" s="11"/>
      <c r="AEB20" s="11"/>
      <c r="AEC20" s="11"/>
      <c r="AED20" s="11"/>
      <c r="AEE20" s="11"/>
      <c r="AEF20" s="11"/>
      <c r="AEG20" s="11"/>
      <c r="AEH20" s="11"/>
      <c r="AEI20" s="11"/>
      <c r="AEJ20" s="11"/>
      <c r="AEK20" s="11"/>
      <c r="AEL20" s="11"/>
      <c r="AEM20" s="11"/>
      <c r="AEN20" s="11"/>
      <c r="AEO20" s="11"/>
      <c r="AEP20" s="11"/>
      <c r="AEQ20" s="11"/>
      <c r="AER20" s="11"/>
      <c r="AES20" s="11"/>
      <c r="AET20" s="11"/>
      <c r="AEU20" s="11"/>
      <c r="AEV20" s="11"/>
      <c r="AEW20" s="11"/>
      <c r="AEX20" s="11"/>
      <c r="AEY20" s="11"/>
      <c r="AEZ20" s="11"/>
      <c r="AFA20" s="11"/>
      <c r="AFB20" s="11"/>
      <c r="AFC20" s="11"/>
      <c r="AFD20" s="11"/>
      <c r="AFE20" s="11"/>
      <c r="AFF20" s="11"/>
      <c r="AFG20" s="11"/>
      <c r="AFH20" s="11"/>
      <c r="AFI20" s="11"/>
      <c r="AFJ20" s="11"/>
      <c r="AFK20" s="11"/>
      <c r="AFL20" s="11"/>
      <c r="AFM20" s="11"/>
      <c r="AFN20" s="11"/>
      <c r="AFO20" s="11"/>
      <c r="AFP20" s="11"/>
      <c r="AFQ20" s="11"/>
      <c r="AFR20" s="11"/>
      <c r="AFS20" s="11"/>
      <c r="AFT20" s="11"/>
      <c r="AFU20" s="11"/>
      <c r="AFV20" s="11"/>
      <c r="AFW20" s="11"/>
      <c r="AFX20" s="11"/>
      <c r="AFY20" s="11"/>
      <c r="AFZ20" s="11"/>
      <c r="AGA20" s="11"/>
      <c r="AGB20" s="11"/>
      <c r="AGC20" s="11"/>
      <c r="AGD20" s="11"/>
      <c r="AGE20" s="11"/>
      <c r="AGF20" s="11"/>
      <c r="AGG20" s="11"/>
      <c r="AGH20" s="11"/>
      <c r="AGI20" s="11"/>
      <c r="AGJ20" s="11"/>
      <c r="AGK20" s="11"/>
      <c r="AGL20" s="11"/>
      <c r="AGM20" s="11"/>
      <c r="AGN20" s="11"/>
      <c r="AGO20" s="11"/>
      <c r="AGP20" s="11"/>
      <c r="AGQ20" s="11"/>
      <c r="AGR20" s="11"/>
      <c r="AGS20" s="11"/>
      <c r="AGT20" s="11"/>
      <c r="AGU20" s="11"/>
      <c r="AGV20" s="11"/>
      <c r="AGW20" s="11"/>
      <c r="AGX20" s="11"/>
      <c r="AGY20" s="11"/>
      <c r="AGZ20" s="11"/>
      <c r="AHA20" s="11"/>
      <c r="AHB20" s="11"/>
      <c r="AHC20" s="11"/>
      <c r="AHD20" s="11"/>
      <c r="AHE20" s="11"/>
      <c r="AHF20" s="11"/>
      <c r="AHG20" s="11"/>
      <c r="AHH20" s="11"/>
      <c r="AHI20" s="11"/>
      <c r="AHJ20" s="11"/>
      <c r="AHK20" s="11"/>
      <c r="AHL20" s="11"/>
      <c r="AHM20" s="11"/>
      <c r="AHN20" s="11"/>
      <c r="AHO20" s="11"/>
      <c r="AHP20" s="11"/>
      <c r="AHQ20" s="11"/>
      <c r="AHR20" s="11"/>
      <c r="AHS20" s="11"/>
      <c r="AHT20" s="11"/>
      <c r="AHU20" s="11"/>
      <c r="AHV20" s="11"/>
      <c r="AHW20" s="11"/>
      <c r="AHX20" s="11"/>
      <c r="AHY20" s="11"/>
      <c r="AHZ20" s="11"/>
      <c r="AIA20" s="11"/>
      <c r="AIB20" s="11"/>
      <c r="AIC20" s="11"/>
      <c r="AID20" s="11"/>
      <c r="AIE20" s="11"/>
      <c r="AIF20" s="11"/>
      <c r="AIG20" s="11"/>
      <c r="AIH20" s="11"/>
      <c r="AII20" s="11"/>
      <c r="AIJ20" s="11"/>
      <c r="AIK20" s="11"/>
      <c r="AIL20" s="11"/>
      <c r="AIM20" s="11"/>
      <c r="AIN20" s="11"/>
      <c r="AIO20" s="11"/>
      <c r="AIP20" s="11"/>
      <c r="AIQ20" s="11"/>
      <c r="AIR20" s="11"/>
      <c r="AIS20" s="11"/>
      <c r="AIT20" s="11"/>
      <c r="AIU20" s="11"/>
      <c r="AIV20" s="11"/>
      <c r="AIW20" s="11"/>
      <c r="AIX20" s="11"/>
      <c r="AIY20" s="11"/>
      <c r="AIZ20" s="11"/>
      <c r="AJA20" s="11"/>
      <c r="AJB20" s="11"/>
      <c r="AJC20" s="11"/>
      <c r="AJD20" s="11"/>
      <c r="AJE20" s="11"/>
      <c r="AJF20" s="11"/>
      <c r="AJG20" s="11"/>
      <c r="AJH20" s="11"/>
      <c r="AJI20" s="11"/>
      <c r="AJJ20" s="11"/>
      <c r="AJK20" s="11"/>
      <c r="AJL20" s="11"/>
      <c r="AJM20" s="11"/>
      <c r="AJN20" s="11"/>
      <c r="AJO20" s="11"/>
      <c r="AJP20" s="11"/>
      <c r="AJQ20" s="11"/>
      <c r="AJR20" s="11"/>
      <c r="AJS20" s="11"/>
      <c r="AJT20" s="11"/>
      <c r="AJU20" s="11"/>
      <c r="AJV20" s="11"/>
      <c r="AJW20" s="11"/>
      <c r="AJX20" s="11"/>
      <c r="AJY20" s="11"/>
      <c r="AJZ20" s="11"/>
      <c r="AKA20" s="11"/>
      <c r="AKB20" s="11"/>
      <c r="AKC20" s="11"/>
      <c r="AKD20" s="11"/>
      <c r="AKE20" s="11"/>
      <c r="AKF20" s="11"/>
      <c r="AKG20" s="11"/>
      <c r="AKH20" s="11"/>
      <c r="AKI20" s="11"/>
      <c r="AKJ20" s="11"/>
      <c r="AKK20" s="11"/>
      <c r="AKL20" s="11"/>
      <c r="AKM20" s="11"/>
      <c r="AKN20" s="11"/>
      <c r="AKO20" s="11"/>
      <c r="AKP20" s="11"/>
      <c r="AKQ20" s="11"/>
      <c r="AKR20" s="11"/>
      <c r="AKS20" s="11"/>
      <c r="AKT20" s="11"/>
      <c r="AKU20" s="11"/>
      <c r="AKV20" s="11"/>
      <c r="AKW20" s="11"/>
      <c r="AKX20" s="11"/>
      <c r="AKY20" s="11"/>
      <c r="AKZ20" s="11"/>
      <c r="ALA20" s="11"/>
      <c r="ALB20" s="11"/>
      <c r="ALC20" s="11"/>
      <c r="ALD20" s="11"/>
      <c r="ALE20" s="11"/>
      <c r="ALF20" s="11"/>
      <c r="ALG20" s="11"/>
      <c r="ALH20" s="11"/>
      <c r="ALI20" s="11"/>
      <c r="ALJ20" s="11"/>
      <c r="ALK20" s="11"/>
      <c r="ALL20" s="11"/>
      <c r="ALM20" s="11"/>
      <c r="ALN20" s="11"/>
      <c r="ALO20" s="11"/>
      <c r="ALP20" s="11"/>
      <c r="ALQ20" s="11"/>
      <c r="ALR20" s="11"/>
      <c r="ALS20" s="11"/>
      <c r="ALT20" s="11"/>
      <c r="ALU20" s="11"/>
      <c r="ALV20" s="11"/>
      <c r="ALW20" s="11"/>
      <c r="ALX20" s="11"/>
      <c r="ALY20" s="11"/>
      <c r="ALZ20" s="11"/>
      <c r="AMA20" s="11"/>
      <c r="AMB20" s="11"/>
      <c r="AMC20" s="11"/>
      <c r="AMD20" s="11"/>
      <c r="AME20" s="11"/>
      <c r="AMF20" s="11"/>
      <c r="AMG20" s="11"/>
      <c r="AMH20" s="11"/>
      <c r="AMI20" s="11"/>
      <c r="AMJ20" s="11"/>
      <c r="AMK20" s="11"/>
      <c r="AML20" s="11"/>
      <c r="AMM20" s="11"/>
      <c r="AMN20" s="11"/>
      <c r="AMO20" s="11"/>
      <c r="AMP20" s="11"/>
      <c r="AMQ20" s="11"/>
      <c r="AMR20" s="11"/>
      <c r="AMS20" s="11"/>
      <c r="AMT20" s="11"/>
      <c r="AMU20" s="11"/>
      <c r="AMV20" s="11"/>
      <c r="AMW20" s="11"/>
      <c r="AMX20" s="11"/>
      <c r="AMY20" s="11"/>
      <c r="AMZ20" s="11"/>
      <c r="ANA20" s="11"/>
      <c r="ANB20" s="11"/>
      <c r="ANC20" s="11"/>
      <c r="AND20" s="11"/>
      <c r="ANE20" s="11"/>
      <c r="ANF20" s="11"/>
      <c r="ANG20" s="11"/>
      <c r="ANH20" s="11"/>
      <c r="ANI20" s="11"/>
      <c r="ANJ20" s="11"/>
      <c r="ANK20" s="11"/>
      <c r="ANL20" s="11"/>
      <c r="ANM20" s="11"/>
      <c r="ANN20" s="11"/>
      <c r="ANO20" s="11"/>
      <c r="ANP20" s="11"/>
      <c r="ANQ20" s="11"/>
      <c r="ANR20" s="11"/>
      <c r="ANS20" s="11"/>
      <c r="ANT20" s="11"/>
      <c r="ANU20" s="11"/>
      <c r="ANV20" s="11"/>
      <c r="ANW20" s="11"/>
      <c r="ANX20" s="11"/>
      <c r="ANY20" s="11"/>
      <c r="ANZ20" s="11"/>
      <c r="AOA20" s="11"/>
      <c r="AOB20" s="11"/>
      <c r="AOC20" s="11"/>
      <c r="AOD20" s="11"/>
      <c r="AOE20" s="11"/>
      <c r="AOF20" s="11"/>
      <c r="AOG20" s="11"/>
      <c r="AOH20" s="11"/>
      <c r="AOI20" s="11"/>
      <c r="AOJ20" s="11"/>
      <c r="AOK20" s="11"/>
      <c r="AOL20" s="11"/>
      <c r="AOM20" s="11"/>
      <c r="AON20" s="11"/>
      <c r="AOO20" s="11"/>
      <c r="AOP20" s="11"/>
      <c r="AOQ20" s="11"/>
      <c r="AOR20" s="11"/>
      <c r="AOS20" s="11"/>
      <c r="AOT20" s="11"/>
      <c r="AOU20" s="11"/>
      <c r="AOV20" s="11"/>
      <c r="AOW20" s="11"/>
      <c r="AOX20" s="11"/>
      <c r="AOY20" s="11"/>
      <c r="AOZ20" s="11"/>
      <c r="APA20" s="11"/>
      <c r="APB20" s="11"/>
      <c r="APC20" s="11"/>
      <c r="APD20" s="11"/>
      <c r="APE20" s="11"/>
      <c r="APF20" s="11"/>
      <c r="APG20" s="11"/>
      <c r="APH20" s="11"/>
      <c r="API20" s="11"/>
      <c r="APJ20" s="11"/>
      <c r="APK20" s="11"/>
      <c r="APL20" s="11"/>
      <c r="APM20" s="11"/>
      <c r="APN20" s="11"/>
      <c r="APO20" s="11"/>
      <c r="APP20" s="11"/>
      <c r="APQ20" s="11"/>
      <c r="APR20" s="11"/>
      <c r="APS20" s="11"/>
      <c r="APT20" s="11"/>
      <c r="APU20" s="11"/>
      <c r="APV20" s="11"/>
      <c r="APW20" s="11"/>
      <c r="APX20" s="11"/>
      <c r="APY20" s="11"/>
      <c r="APZ20" s="11"/>
      <c r="AQA20" s="11"/>
      <c r="AQB20" s="11"/>
      <c r="AQC20" s="11"/>
      <c r="AQD20" s="11"/>
      <c r="AQE20" s="11"/>
      <c r="AQF20" s="11"/>
      <c r="AQG20" s="11"/>
      <c r="AQH20" s="11"/>
      <c r="AQI20" s="11"/>
      <c r="AQJ20" s="11"/>
      <c r="AQK20" s="11"/>
      <c r="AQL20" s="11"/>
      <c r="AQM20" s="11"/>
      <c r="AQN20" s="11"/>
      <c r="AQO20" s="11"/>
      <c r="AQP20" s="11"/>
      <c r="AQQ20" s="11"/>
      <c r="AQR20" s="11"/>
      <c r="AQS20" s="11"/>
      <c r="AQT20" s="11"/>
      <c r="AQU20" s="11"/>
      <c r="AQV20" s="11"/>
      <c r="AQW20" s="11"/>
      <c r="AQX20" s="11"/>
      <c r="AQY20" s="11"/>
      <c r="AQZ20" s="11"/>
      <c r="ARA20" s="11"/>
      <c r="ARB20" s="11"/>
      <c r="ARC20" s="11"/>
      <c r="ARD20" s="11"/>
      <c r="ARE20" s="11"/>
      <c r="ARF20" s="11"/>
      <c r="ARG20" s="11"/>
      <c r="ARH20" s="11"/>
      <c r="ARI20" s="11"/>
      <c r="ARJ20" s="11"/>
      <c r="ARK20" s="11"/>
      <c r="ARL20" s="11"/>
      <c r="ARM20" s="11"/>
      <c r="ARN20" s="11"/>
      <c r="ARO20" s="11"/>
      <c r="ARP20" s="11"/>
      <c r="ARQ20" s="11"/>
      <c r="ARR20" s="11"/>
      <c r="ARS20" s="11"/>
      <c r="ART20" s="11"/>
      <c r="ARU20" s="11"/>
      <c r="ARV20" s="11"/>
      <c r="ARW20" s="11"/>
      <c r="ARX20" s="11"/>
      <c r="ARY20" s="11"/>
      <c r="ARZ20" s="11"/>
      <c r="ASA20" s="11"/>
      <c r="ASB20" s="11"/>
      <c r="ASC20" s="11"/>
      <c r="ASD20" s="11"/>
      <c r="ASE20" s="11"/>
      <c r="ASF20" s="11"/>
      <c r="ASG20" s="11"/>
      <c r="ASH20" s="11"/>
      <c r="ASI20" s="11"/>
      <c r="ASJ20" s="11"/>
      <c r="ASK20" s="11"/>
      <c r="ASL20" s="11"/>
      <c r="ASM20" s="11"/>
      <c r="ASN20" s="11"/>
      <c r="ASO20" s="11"/>
      <c r="ASP20" s="11"/>
      <c r="ASQ20" s="11"/>
      <c r="ASR20" s="11"/>
      <c r="ASS20" s="11"/>
      <c r="AST20" s="11"/>
      <c r="ASU20" s="11"/>
      <c r="ASV20" s="11"/>
      <c r="ASW20" s="11"/>
      <c r="ASX20" s="11"/>
      <c r="ASY20" s="11"/>
      <c r="ASZ20" s="11"/>
      <c r="ATA20" s="11"/>
      <c r="ATB20" s="11"/>
      <c r="ATC20" s="11"/>
      <c r="ATD20" s="11"/>
      <c r="ATE20" s="11"/>
      <c r="ATF20" s="11"/>
      <c r="ATG20" s="11"/>
      <c r="ATH20" s="11"/>
      <c r="ATI20" s="11"/>
      <c r="ATJ20" s="11"/>
      <c r="ATK20" s="11"/>
      <c r="ATL20" s="11"/>
      <c r="ATM20" s="11"/>
      <c r="ATN20" s="11"/>
      <c r="ATO20" s="11"/>
      <c r="ATP20" s="11"/>
      <c r="ATQ20" s="11"/>
      <c r="ATR20" s="11"/>
      <c r="ATS20" s="11"/>
      <c r="ATT20" s="11"/>
      <c r="ATU20" s="11"/>
      <c r="ATV20" s="11"/>
      <c r="ATW20" s="11"/>
      <c r="ATX20" s="11"/>
      <c r="ATY20" s="11"/>
      <c r="ATZ20" s="11"/>
      <c r="AUA20" s="11"/>
      <c r="AUB20" s="11"/>
      <c r="AUC20" s="11"/>
      <c r="AUD20" s="11"/>
      <c r="AUE20" s="11"/>
      <c r="AUF20" s="11"/>
      <c r="AUG20" s="11"/>
      <c r="AUH20" s="11"/>
      <c r="AUI20" s="11"/>
      <c r="AUJ20" s="11"/>
      <c r="AUK20" s="11"/>
      <c r="AUL20" s="11"/>
      <c r="AUM20" s="11"/>
      <c r="AUN20" s="11"/>
      <c r="AUO20" s="11"/>
      <c r="AUP20" s="11"/>
      <c r="AUQ20" s="11"/>
      <c r="AUR20" s="11"/>
      <c r="AUS20" s="11"/>
      <c r="AUT20" s="11"/>
      <c r="AUU20" s="11"/>
      <c r="AUV20" s="11"/>
      <c r="AUW20" s="11"/>
      <c r="AUX20" s="11"/>
      <c r="AUY20" s="11"/>
      <c r="AUZ20" s="11"/>
      <c r="AVA20" s="11"/>
      <c r="AVB20" s="11"/>
      <c r="AVC20" s="11"/>
      <c r="AVD20" s="11"/>
      <c r="AVE20" s="11"/>
      <c r="AVF20" s="11"/>
      <c r="AVG20" s="11"/>
      <c r="AVH20" s="11"/>
      <c r="AVI20" s="11"/>
      <c r="AVJ20" s="11"/>
      <c r="AVK20" s="11"/>
      <c r="AVL20" s="11"/>
      <c r="AVM20" s="11"/>
      <c r="AVN20" s="11"/>
      <c r="AVO20" s="11"/>
      <c r="AVP20" s="11"/>
      <c r="AVQ20" s="11"/>
      <c r="AVR20" s="11"/>
      <c r="AVS20" s="11"/>
      <c r="AVT20" s="11"/>
      <c r="AVU20" s="11"/>
      <c r="AVV20" s="11"/>
      <c r="AVW20" s="11"/>
      <c r="AVX20" s="11"/>
      <c r="AVY20" s="11"/>
      <c r="AVZ20" s="11"/>
      <c r="AWA20" s="11"/>
      <c r="AWB20" s="11"/>
      <c r="AWC20" s="11"/>
      <c r="AWD20" s="11"/>
      <c r="AWE20" s="11"/>
      <c r="AWF20" s="11"/>
      <c r="AWG20" s="11"/>
      <c r="AWH20" s="11"/>
      <c r="AWI20" s="11"/>
      <c r="AWJ20" s="11"/>
      <c r="AWK20" s="11"/>
      <c r="AWL20" s="11"/>
      <c r="AWM20" s="11"/>
      <c r="AWN20" s="11"/>
      <c r="AWO20" s="11"/>
      <c r="AWP20" s="11"/>
      <c r="AWQ20" s="11"/>
      <c r="AWR20" s="11"/>
      <c r="AWS20" s="11"/>
      <c r="AWT20" s="11"/>
      <c r="AWU20" s="11"/>
      <c r="AWV20" s="11"/>
      <c r="AWW20" s="11"/>
      <c r="AWX20" s="11"/>
      <c r="AWY20" s="11"/>
      <c r="AWZ20" s="11"/>
      <c r="AXA20" s="11"/>
      <c r="AXB20" s="11"/>
      <c r="AXC20" s="11"/>
      <c r="AXD20" s="11"/>
      <c r="AXE20" s="11"/>
      <c r="AXF20" s="11"/>
      <c r="AXG20" s="11"/>
      <c r="AXH20" s="11"/>
      <c r="AXI20" s="11"/>
      <c r="AXJ20" s="11"/>
      <c r="AXK20" s="11"/>
      <c r="AXL20" s="11"/>
      <c r="AXM20" s="11"/>
      <c r="AXN20" s="11"/>
      <c r="AXO20" s="11"/>
      <c r="AXP20" s="11"/>
      <c r="AXQ20" s="11"/>
      <c r="AXR20" s="11"/>
      <c r="AXS20" s="11"/>
      <c r="AXT20" s="11"/>
      <c r="AXU20" s="11"/>
      <c r="AXV20" s="11"/>
      <c r="AXW20" s="11"/>
      <c r="AXX20" s="11"/>
      <c r="AXY20" s="11"/>
      <c r="AXZ20" s="11"/>
      <c r="AYA20" s="11"/>
      <c r="AYB20" s="11"/>
      <c r="AYC20" s="11"/>
      <c r="AYD20" s="11"/>
      <c r="AYE20" s="11"/>
      <c r="AYF20" s="11"/>
      <c r="AYG20" s="11"/>
      <c r="AYH20" s="11"/>
      <c r="AYI20" s="11"/>
      <c r="AYJ20" s="11"/>
      <c r="AYK20" s="11"/>
      <c r="AYL20" s="11"/>
      <c r="AYM20" s="11"/>
      <c r="AYN20" s="11"/>
      <c r="AYO20" s="11"/>
      <c r="AYP20" s="11"/>
      <c r="AYQ20" s="11"/>
      <c r="AYR20" s="11"/>
      <c r="AYS20" s="11"/>
      <c r="AYT20" s="11"/>
      <c r="AYU20" s="11"/>
      <c r="AYV20" s="11"/>
      <c r="AYW20" s="11"/>
      <c r="AYX20" s="11"/>
      <c r="AYY20" s="11"/>
      <c r="AYZ20" s="11"/>
      <c r="AZA20" s="11"/>
      <c r="AZB20" s="11"/>
      <c r="AZC20" s="11"/>
      <c r="AZD20" s="11"/>
      <c r="AZE20" s="11"/>
      <c r="AZF20" s="11"/>
      <c r="AZG20" s="11"/>
      <c r="AZH20" s="11"/>
      <c r="AZI20" s="11"/>
      <c r="AZJ20" s="11"/>
      <c r="AZK20" s="11"/>
      <c r="AZL20" s="11"/>
      <c r="AZM20" s="11"/>
      <c r="AZN20" s="11"/>
      <c r="AZO20" s="11"/>
      <c r="AZP20" s="11"/>
      <c r="AZQ20" s="11"/>
      <c r="AZR20" s="11"/>
      <c r="AZS20" s="11"/>
      <c r="AZT20" s="11"/>
      <c r="AZU20" s="11"/>
      <c r="AZV20" s="11"/>
      <c r="AZW20" s="11"/>
      <c r="AZX20" s="11"/>
      <c r="AZY20" s="11"/>
      <c r="AZZ20" s="11"/>
      <c r="BAA20" s="11"/>
      <c r="BAB20" s="11"/>
      <c r="BAC20" s="11"/>
      <c r="BAD20" s="11"/>
      <c r="BAE20" s="11"/>
      <c r="BAF20" s="11"/>
      <c r="BAG20" s="11"/>
      <c r="BAH20" s="11"/>
      <c r="BAI20" s="11"/>
      <c r="BAJ20" s="11"/>
      <c r="BAK20" s="11"/>
      <c r="BAL20" s="11"/>
      <c r="BAM20" s="11"/>
      <c r="BAN20" s="11"/>
      <c r="BAO20" s="11"/>
      <c r="BAP20" s="11"/>
      <c r="BAQ20" s="11"/>
      <c r="BAR20" s="11"/>
      <c r="BAS20" s="11"/>
      <c r="BAT20" s="11"/>
      <c r="BAU20" s="11"/>
      <c r="BAV20" s="11"/>
      <c r="BAW20" s="11"/>
      <c r="BAX20" s="11"/>
      <c r="BAY20" s="11"/>
      <c r="BAZ20" s="11"/>
      <c r="BBA20" s="11"/>
      <c r="BBB20" s="11"/>
      <c r="BBC20" s="11"/>
      <c r="BBD20" s="11"/>
      <c r="BBE20" s="11"/>
      <c r="BBF20" s="11"/>
      <c r="BBG20" s="11"/>
      <c r="BBH20" s="11"/>
      <c r="BBI20" s="11"/>
      <c r="BBJ20" s="11"/>
      <c r="BBK20" s="11"/>
      <c r="BBL20" s="11"/>
      <c r="BBM20" s="11"/>
      <c r="BBN20" s="11"/>
      <c r="BBO20" s="11"/>
      <c r="BBP20" s="11"/>
      <c r="BBQ20" s="11"/>
      <c r="BBR20" s="11"/>
      <c r="BBS20" s="11"/>
      <c r="BBT20" s="11"/>
      <c r="BBU20" s="11"/>
      <c r="BBV20" s="11"/>
      <c r="BBW20" s="11"/>
      <c r="BBX20" s="11"/>
      <c r="BBY20" s="11"/>
      <c r="BBZ20" s="11"/>
      <c r="BCA20" s="11"/>
      <c r="BCB20" s="11"/>
      <c r="BCC20" s="11"/>
      <c r="BCD20" s="11"/>
      <c r="BCE20" s="11"/>
      <c r="BCF20" s="11"/>
      <c r="BCG20" s="11"/>
      <c r="BCH20" s="11"/>
      <c r="BCI20" s="11"/>
      <c r="BCJ20" s="11"/>
      <c r="BCK20" s="11"/>
      <c r="BCL20" s="11"/>
      <c r="BCM20" s="11"/>
      <c r="BCN20" s="11"/>
      <c r="BCO20" s="11"/>
      <c r="BCP20" s="11"/>
      <c r="BCQ20" s="11"/>
      <c r="BCR20" s="11"/>
      <c r="BCS20" s="11"/>
      <c r="BCT20" s="11"/>
      <c r="BCU20" s="11"/>
      <c r="BCV20" s="11"/>
      <c r="BCW20" s="11"/>
      <c r="BCX20" s="11"/>
      <c r="BCY20" s="11"/>
      <c r="BCZ20" s="11"/>
      <c r="BDA20" s="11"/>
      <c r="BDB20" s="11"/>
      <c r="BDC20" s="11"/>
      <c r="BDD20" s="11"/>
      <c r="BDE20" s="11"/>
      <c r="BDF20" s="11"/>
      <c r="BDG20" s="11"/>
      <c r="BDH20" s="11"/>
      <c r="BDI20" s="11"/>
      <c r="BDJ20" s="11"/>
      <c r="BDK20" s="11"/>
      <c r="BDL20" s="11"/>
      <c r="BDM20" s="11"/>
      <c r="BDN20" s="11"/>
      <c r="BDO20" s="11"/>
      <c r="BDP20" s="11"/>
      <c r="BDQ20" s="11"/>
      <c r="BDR20" s="11"/>
      <c r="BDS20" s="11"/>
      <c r="BDT20" s="11"/>
      <c r="BDU20" s="11"/>
      <c r="BDV20" s="11"/>
      <c r="BDW20" s="11"/>
      <c r="BDX20" s="11"/>
      <c r="BDY20" s="11"/>
      <c r="BDZ20" s="11"/>
      <c r="BEA20" s="11"/>
      <c r="BEB20" s="11"/>
      <c r="BEC20" s="11"/>
      <c r="BED20" s="11"/>
      <c r="BEE20" s="11"/>
      <c r="BEF20" s="11"/>
      <c r="BEG20" s="11"/>
      <c r="BEH20" s="11"/>
      <c r="BEI20" s="11"/>
      <c r="BEJ20" s="11"/>
      <c r="BEK20" s="11"/>
      <c r="BEL20" s="11"/>
      <c r="BEM20" s="11"/>
      <c r="BEN20" s="11"/>
      <c r="BEO20" s="11"/>
      <c r="BEP20" s="11"/>
      <c r="BEQ20" s="11"/>
      <c r="BER20" s="11"/>
      <c r="BES20" s="11"/>
      <c r="BET20" s="11"/>
      <c r="BEU20" s="11"/>
      <c r="BEV20" s="11"/>
      <c r="BEW20" s="11"/>
      <c r="BEX20" s="11"/>
      <c r="BEY20" s="11"/>
      <c r="BEZ20" s="11"/>
      <c r="BFA20" s="11"/>
      <c r="BFB20" s="11"/>
      <c r="BFC20" s="11"/>
      <c r="BFD20" s="11"/>
      <c r="BFE20" s="11"/>
      <c r="BFF20" s="11"/>
      <c r="BFG20" s="11"/>
      <c r="BFH20" s="11"/>
      <c r="BFI20" s="11"/>
      <c r="BFJ20" s="11"/>
      <c r="BFK20" s="11"/>
      <c r="BFL20" s="11"/>
      <c r="BFM20" s="11"/>
      <c r="BFN20" s="11"/>
      <c r="BFO20" s="11"/>
      <c r="BFP20" s="11"/>
      <c r="BFQ20" s="11"/>
      <c r="BFR20" s="11"/>
      <c r="BFS20" s="11"/>
      <c r="BFT20" s="11"/>
      <c r="BFU20" s="11"/>
      <c r="BFV20" s="11"/>
      <c r="BFW20" s="11"/>
      <c r="BFX20" s="11"/>
      <c r="BFY20" s="11"/>
      <c r="BFZ20" s="11"/>
      <c r="BGA20" s="11"/>
      <c r="BGB20" s="11"/>
      <c r="BGC20" s="11"/>
      <c r="BGD20" s="11"/>
      <c r="BGE20" s="11"/>
      <c r="BGF20" s="11"/>
      <c r="BGG20" s="11"/>
      <c r="BGH20" s="11"/>
      <c r="BGI20" s="11"/>
      <c r="BGJ20" s="11"/>
      <c r="BGK20" s="11"/>
      <c r="BGL20" s="11"/>
      <c r="BGM20" s="11"/>
      <c r="BGN20" s="11"/>
      <c r="BGO20" s="11"/>
      <c r="BGP20" s="11"/>
      <c r="BGQ20" s="11"/>
      <c r="BGR20" s="11"/>
      <c r="BGS20" s="11"/>
      <c r="BGT20" s="11"/>
      <c r="BGU20" s="11"/>
      <c r="BGV20" s="11"/>
      <c r="BGW20" s="11"/>
      <c r="BGX20" s="11"/>
      <c r="BGY20" s="11"/>
      <c r="BGZ20" s="11"/>
      <c r="BHA20" s="11"/>
      <c r="BHB20" s="11"/>
      <c r="BHC20" s="11"/>
      <c r="BHD20" s="11"/>
      <c r="BHE20" s="11"/>
      <c r="BHF20" s="11"/>
      <c r="BHG20" s="11"/>
      <c r="BHH20" s="11"/>
      <c r="BHI20" s="11"/>
      <c r="BHJ20" s="11"/>
      <c r="BHK20" s="11"/>
      <c r="BHL20" s="11"/>
      <c r="BHM20" s="11"/>
      <c r="BHN20" s="11"/>
      <c r="BHO20" s="11"/>
      <c r="BHP20" s="11"/>
      <c r="BHQ20" s="11"/>
      <c r="BHR20" s="11"/>
      <c r="BHS20" s="11"/>
      <c r="BHT20" s="11"/>
      <c r="BHU20" s="11"/>
      <c r="BHV20" s="11"/>
      <c r="BHW20" s="11"/>
      <c r="BHX20" s="11"/>
      <c r="BHY20" s="11"/>
      <c r="BHZ20" s="11"/>
      <c r="BIA20" s="11"/>
      <c r="BIB20" s="11"/>
      <c r="BIC20" s="11"/>
      <c r="BID20" s="11"/>
      <c r="BIE20" s="11"/>
      <c r="BIF20" s="11"/>
      <c r="BIG20" s="11"/>
      <c r="BIH20" s="11"/>
      <c r="BII20" s="11"/>
      <c r="BIJ20" s="11"/>
      <c r="BIK20" s="11"/>
      <c r="BIL20" s="11"/>
      <c r="BIM20" s="11"/>
      <c r="BIN20" s="11"/>
      <c r="BIO20" s="11"/>
      <c r="BIP20" s="11"/>
      <c r="BIQ20" s="11"/>
      <c r="BIR20" s="11"/>
      <c r="BIS20" s="11"/>
      <c r="BIT20" s="11"/>
      <c r="BIU20" s="11"/>
      <c r="BIV20" s="11"/>
      <c r="BIW20" s="11"/>
      <c r="BIX20" s="11"/>
      <c r="BIY20" s="11"/>
      <c r="BIZ20" s="11"/>
      <c r="BJA20" s="11"/>
      <c r="BJB20" s="11"/>
      <c r="BJC20" s="11"/>
      <c r="BJD20" s="11"/>
      <c r="BJE20" s="11"/>
      <c r="BJF20" s="11"/>
      <c r="BJG20" s="11"/>
      <c r="BJH20" s="11"/>
      <c r="BJI20" s="11"/>
      <c r="BJJ20" s="11"/>
      <c r="BJK20" s="11"/>
      <c r="BJL20" s="11"/>
      <c r="BJM20" s="11"/>
      <c r="BJN20" s="11"/>
      <c r="BJO20" s="11"/>
      <c r="BJP20" s="11"/>
      <c r="BJQ20" s="11"/>
      <c r="BJR20" s="11"/>
      <c r="BJS20" s="11"/>
      <c r="BJT20" s="11"/>
      <c r="BJU20" s="11"/>
      <c r="BJV20" s="11"/>
      <c r="BJW20" s="11"/>
      <c r="BJX20" s="11"/>
      <c r="BJY20" s="11"/>
      <c r="BJZ20" s="11"/>
      <c r="BKA20" s="11"/>
      <c r="BKB20" s="11"/>
      <c r="BKC20" s="11"/>
      <c r="BKD20" s="11"/>
      <c r="BKE20" s="11"/>
      <c r="BKF20" s="11"/>
      <c r="BKG20" s="11"/>
      <c r="BKH20" s="11"/>
      <c r="BKI20" s="11"/>
      <c r="BKJ20" s="11"/>
      <c r="BKK20" s="11"/>
      <c r="BKL20" s="11"/>
      <c r="BKM20" s="11"/>
      <c r="BKN20" s="11"/>
      <c r="BKO20" s="11"/>
      <c r="BKP20" s="11"/>
      <c r="BKQ20" s="11"/>
      <c r="BKR20" s="11"/>
      <c r="BKS20" s="11"/>
      <c r="BKT20" s="11"/>
    </row>
    <row r="21" s="13" customFormat="1" ht="16" customHeight="1" spans="1:1658">
      <c r="A21" s="70"/>
      <c r="B21" s="78"/>
      <c r="C21" s="79"/>
      <c r="D21" s="79"/>
      <c r="E21" s="79"/>
      <c r="F21" s="80"/>
      <c r="H21" s="13" t="s">
        <v>60</v>
      </c>
      <c r="I21" s="13">
        <f>SUM(I17:I19)</f>
        <v>46</v>
      </c>
      <c r="K21" s="13" t="s">
        <v>60</v>
      </c>
      <c r="L21" s="13">
        <f>SUM(L17:L19)</f>
        <v>108</v>
      </c>
      <c r="N21" s="13" t="s">
        <v>60</v>
      </c>
      <c r="O21" s="13">
        <f>SUM(O17:O19)</f>
        <v>0</v>
      </c>
      <c r="Q21" s="13" t="s">
        <v>60</v>
      </c>
      <c r="R21" s="13">
        <f>SUM(R17:R19)</f>
        <v>0</v>
      </c>
      <c r="T21" s="13" t="s">
        <v>60</v>
      </c>
      <c r="U21" s="13">
        <f>SUM(U17:U19)</f>
        <v>0</v>
      </c>
      <c r="X21" s="13">
        <f>SUM(X17:X19)</f>
        <v>7.2</v>
      </c>
      <c r="Y21" s="80"/>
      <c r="Z21" s="79"/>
      <c r="AB21" s="13" t="s">
        <v>60</v>
      </c>
      <c r="AC21" s="13">
        <f>SUM(AC17:AC19)</f>
        <v>38.4</v>
      </c>
      <c r="AE21" s="13" t="s">
        <v>60</v>
      </c>
      <c r="AF21" s="13">
        <f>SUM(AF18:AF19)</f>
        <v>30</v>
      </c>
      <c r="AH21" s="13" t="s">
        <v>60</v>
      </c>
      <c r="AI21" s="13">
        <f>SUM(AI17:AI19)</f>
        <v>6</v>
      </c>
      <c r="AJ21" s="80"/>
      <c r="AK21" s="79"/>
      <c r="AM21" s="13" t="s">
        <v>60</v>
      </c>
      <c r="AN21" s="13">
        <f>SUM(AN17:AN19)</f>
        <v>50</v>
      </c>
      <c r="AP21" s="13" t="s">
        <v>60</v>
      </c>
      <c r="AQ21" s="13">
        <f>SUM(AQ17:AQ19)</f>
        <v>0</v>
      </c>
      <c r="AS21" s="13" t="s">
        <v>60</v>
      </c>
      <c r="AT21" s="13">
        <f>SUM(AT17:AT19)</f>
        <v>0</v>
      </c>
      <c r="AV21" s="13" t="s">
        <v>60</v>
      </c>
      <c r="AW21" s="13">
        <f>SUM(AW17:AW19)</f>
        <v>0</v>
      </c>
      <c r="AX21" s="80"/>
      <c r="AY21" s="79"/>
      <c r="AZ21" s="79"/>
      <c r="BA21" s="79"/>
      <c r="BB21" s="79"/>
      <c r="BC21" s="70"/>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c r="CN21" s="142"/>
      <c r="CO21" s="142"/>
      <c r="CP21" s="142"/>
      <c r="CQ21" s="142"/>
      <c r="CR21" s="142"/>
      <c r="CS21" s="142"/>
      <c r="CT21" s="142"/>
      <c r="CU21" s="142"/>
      <c r="CV21" s="142"/>
      <c r="CW21" s="142"/>
      <c r="CX21" s="142"/>
      <c r="CY21" s="142"/>
      <c r="CZ21" s="142"/>
      <c r="DA21" s="142"/>
      <c r="DB21" s="142"/>
      <c r="DC21" s="142"/>
      <c r="DD21" s="142"/>
      <c r="DE21" s="142"/>
      <c r="DF21" s="142"/>
      <c r="DG21" s="142"/>
      <c r="DH21" s="142"/>
      <c r="DI21" s="142"/>
      <c r="DJ21" s="142"/>
      <c r="DK21" s="142"/>
      <c r="DL21" s="142"/>
      <c r="DM21" s="142"/>
      <c r="DN21" s="142"/>
      <c r="DO21" s="142"/>
      <c r="DP21" s="142"/>
      <c r="DQ21" s="142"/>
      <c r="DR21" s="142"/>
      <c r="DS21" s="142"/>
      <c r="DT21" s="142"/>
      <c r="DU21" s="142"/>
      <c r="DV21" s="142"/>
      <c r="DW21" s="142"/>
      <c r="DX21" s="142"/>
      <c r="DY21" s="142"/>
      <c r="DZ21" s="172"/>
      <c r="EA21" s="172"/>
      <c r="EB21" s="172"/>
      <c r="EC21" s="172"/>
      <c r="ED21" s="172"/>
      <c r="EE21" s="172"/>
      <c r="EF21" s="172"/>
      <c r="EG21" s="172"/>
      <c r="EH21" s="172"/>
      <c r="EI21" s="172"/>
      <c r="EJ21" s="172"/>
      <c r="EK21" s="172"/>
      <c r="EL21" s="172"/>
      <c r="EM21" s="172"/>
      <c r="EN21" s="172"/>
      <c r="EO21" s="172"/>
      <c r="EP21" s="172"/>
      <c r="EQ21" s="172"/>
      <c r="ER21" s="172"/>
      <c r="ES21" s="172"/>
      <c r="ET21" s="172"/>
      <c r="EU21" s="172"/>
      <c r="EV21" s="172"/>
      <c r="EW21" s="172"/>
      <c r="EX21" s="172"/>
      <c r="EY21" s="172"/>
      <c r="EZ21" s="172"/>
      <c r="FA21" s="172"/>
      <c r="FB21" s="172"/>
      <c r="FC21" s="172"/>
      <c r="FD21" s="172"/>
      <c r="FE21" s="172"/>
      <c r="FF21" s="172"/>
      <c r="FG21" s="172"/>
      <c r="FH21" s="172"/>
      <c r="FI21" s="172"/>
      <c r="FJ21" s="172"/>
      <c r="FK21" s="172"/>
      <c r="FL21" s="172"/>
      <c r="FM21" s="172"/>
      <c r="FN21" s="172"/>
      <c r="FO21" s="172"/>
      <c r="FP21" s="172"/>
      <c r="FQ21" s="172"/>
      <c r="FR21" s="172"/>
      <c r="FS21" s="172"/>
      <c r="FT21" s="172"/>
      <c r="FU21" s="172"/>
      <c r="FV21" s="172"/>
      <c r="FW21" s="172"/>
      <c r="FX21" s="172"/>
      <c r="FY21" s="172"/>
      <c r="FZ21" s="172"/>
      <c r="GA21" s="172"/>
      <c r="GB21" s="172"/>
      <c r="GC21" s="172"/>
      <c r="GD21" s="172"/>
      <c r="GE21" s="172"/>
      <c r="GF21" s="172"/>
      <c r="GG21" s="172"/>
      <c r="GH21" s="172"/>
      <c r="GI21" s="172"/>
      <c r="GJ21" s="172"/>
      <c r="GK21" s="172"/>
      <c r="GL21" s="172"/>
      <c r="GM21" s="172"/>
      <c r="GN21" s="172"/>
      <c r="GO21" s="172"/>
      <c r="GP21" s="172"/>
      <c r="GQ21" s="172"/>
      <c r="GR21" s="172"/>
      <c r="GS21" s="172"/>
      <c r="GT21" s="172"/>
      <c r="GU21" s="172"/>
      <c r="GV21" s="172"/>
      <c r="GW21" s="172"/>
      <c r="GX21" s="172"/>
      <c r="GY21" s="172"/>
      <c r="GZ21" s="172"/>
      <c r="HA21" s="172"/>
      <c r="HB21" s="172"/>
      <c r="HC21" s="172"/>
      <c r="HD21" s="172"/>
      <c r="HE21" s="172"/>
      <c r="HF21" s="172"/>
      <c r="HG21" s="172"/>
      <c r="HH21" s="172"/>
      <c r="HI21" s="172"/>
      <c r="HJ21" s="172"/>
      <c r="HK21" s="172"/>
      <c r="HL21" s="172"/>
      <c r="HM21" s="172"/>
      <c r="HN21" s="172"/>
      <c r="HO21" s="172"/>
      <c r="HP21" s="172"/>
      <c r="HQ21" s="172"/>
      <c r="HR21" s="172"/>
      <c r="HS21" s="172"/>
      <c r="HT21" s="172"/>
      <c r="HU21" s="172"/>
      <c r="HV21" s="172"/>
      <c r="HW21" s="172"/>
      <c r="HX21" s="172"/>
      <c r="HY21" s="172"/>
      <c r="HZ21" s="172"/>
      <c r="IA21" s="172"/>
      <c r="IB21" s="172"/>
      <c r="IC21" s="172"/>
      <c r="ID21" s="172"/>
      <c r="IE21" s="172"/>
      <c r="IF21" s="172"/>
      <c r="IG21" s="172"/>
      <c r="IH21" s="172"/>
      <c r="II21" s="172"/>
      <c r="IJ21" s="172"/>
      <c r="IK21" s="172"/>
      <c r="IL21" s="172"/>
      <c r="IM21" s="172"/>
      <c r="IN21" s="172"/>
      <c r="IO21" s="172"/>
      <c r="IP21" s="172"/>
      <c r="IQ21" s="172"/>
      <c r="IR21" s="172"/>
      <c r="IS21" s="172"/>
      <c r="IT21" s="172"/>
      <c r="IU21" s="172"/>
      <c r="IV21" s="172"/>
      <c r="IW21" s="172"/>
      <c r="IX21" s="172"/>
      <c r="IY21" s="172"/>
      <c r="IZ21" s="172"/>
      <c r="JA21" s="172"/>
      <c r="JB21" s="172"/>
      <c r="JC21" s="172"/>
      <c r="JD21" s="172"/>
      <c r="JE21" s="172"/>
      <c r="JF21" s="172"/>
      <c r="JG21" s="172"/>
      <c r="JH21" s="172"/>
      <c r="JI21" s="172"/>
      <c r="JJ21" s="172"/>
      <c r="JK21" s="172"/>
      <c r="JL21" s="172"/>
      <c r="JM21" s="172"/>
      <c r="JN21" s="172"/>
      <c r="JO21" s="172"/>
      <c r="JP21" s="172"/>
      <c r="JQ21" s="172"/>
      <c r="JR21" s="172"/>
      <c r="JS21" s="172"/>
      <c r="JT21" s="172"/>
      <c r="JU21" s="172"/>
      <c r="JV21" s="172"/>
      <c r="JW21" s="172"/>
      <c r="JX21" s="172"/>
      <c r="JY21" s="172"/>
      <c r="JZ21" s="172"/>
      <c r="KA21" s="172"/>
      <c r="KB21" s="172"/>
      <c r="KC21" s="172"/>
      <c r="KD21" s="172"/>
      <c r="KE21" s="172"/>
      <c r="KF21" s="172"/>
      <c r="KG21" s="172"/>
      <c r="KH21" s="172"/>
      <c r="KI21" s="172"/>
      <c r="KJ21" s="172"/>
      <c r="KK21" s="172"/>
      <c r="KL21" s="172"/>
      <c r="KM21" s="172"/>
      <c r="KN21" s="172"/>
      <c r="KO21" s="172"/>
      <c r="KP21" s="172"/>
      <c r="KQ21" s="172"/>
      <c r="KR21" s="172"/>
      <c r="KS21" s="172"/>
      <c r="KT21" s="172"/>
      <c r="KU21" s="172"/>
      <c r="KV21" s="172"/>
      <c r="KW21" s="172"/>
      <c r="KX21" s="172"/>
      <c r="KY21" s="172"/>
      <c r="KZ21" s="172"/>
      <c r="LA21" s="172"/>
      <c r="LB21" s="172"/>
      <c r="LC21" s="172"/>
      <c r="LD21" s="172"/>
      <c r="LE21" s="172"/>
      <c r="LF21" s="172"/>
      <c r="LG21" s="172"/>
      <c r="LH21" s="172"/>
      <c r="LI21" s="172"/>
      <c r="LJ21" s="172"/>
      <c r="LK21" s="172"/>
      <c r="LL21" s="172"/>
      <c r="LM21" s="172"/>
      <c r="LN21" s="172"/>
      <c r="LO21" s="172"/>
      <c r="LP21" s="172"/>
      <c r="LQ21" s="172"/>
      <c r="LR21" s="172"/>
      <c r="LS21" s="172"/>
      <c r="LT21" s="172"/>
      <c r="LU21" s="172"/>
      <c r="LV21" s="172"/>
      <c r="LW21" s="172"/>
      <c r="LX21" s="172"/>
      <c r="LY21" s="172"/>
      <c r="LZ21" s="172"/>
      <c r="MA21" s="172"/>
      <c r="MB21" s="172"/>
      <c r="MC21" s="172"/>
      <c r="MD21" s="172"/>
      <c r="ME21" s="172"/>
      <c r="MF21" s="172"/>
      <c r="MG21" s="172"/>
      <c r="MH21" s="172"/>
      <c r="MI21" s="172"/>
      <c r="MJ21" s="172"/>
      <c r="MK21" s="172"/>
      <c r="ML21" s="172"/>
      <c r="MM21" s="172"/>
      <c r="MN21" s="172"/>
      <c r="MO21" s="172"/>
      <c r="MP21" s="172"/>
      <c r="MQ21" s="172"/>
      <c r="MR21" s="172"/>
      <c r="MS21" s="172"/>
      <c r="MT21" s="172"/>
      <c r="MU21" s="172"/>
      <c r="MV21" s="172"/>
      <c r="MW21" s="172"/>
      <c r="MX21" s="172"/>
      <c r="MY21" s="172"/>
      <c r="MZ21" s="172"/>
      <c r="NA21" s="172"/>
      <c r="NB21" s="172"/>
      <c r="NC21" s="172"/>
      <c r="ND21" s="172"/>
      <c r="NE21" s="172"/>
      <c r="NF21" s="172"/>
      <c r="NG21" s="172"/>
      <c r="NH21" s="172"/>
      <c r="NI21" s="172"/>
      <c r="NJ21" s="172"/>
      <c r="NK21" s="172"/>
      <c r="NL21" s="172"/>
      <c r="NM21" s="172"/>
      <c r="NN21" s="172"/>
      <c r="NO21" s="172"/>
      <c r="NP21" s="172"/>
      <c r="NQ21" s="172"/>
      <c r="NR21" s="172"/>
      <c r="NS21" s="172"/>
      <c r="NT21" s="172"/>
      <c r="NU21" s="172"/>
      <c r="NV21" s="172"/>
      <c r="NW21" s="172"/>
      <c r="NX21" s="172"/>
      <c r="NY21" s="172"/>
      <c r="NZ21" s="172"/>
      <c r="OA21" s="172"/>
      <c r="OB21" s="172"/>
      <c r="OC21" s="172"/>
      <c r="OD21" s="172"/>
      <c r="OE21" s="172"/>
      <c r="OF21" s="172"/>
      <c r="OG21" s="172"/>
      <c r="OH21" s="172"/>
      <c r="OI21" s="172"/>
      <c r="OJ21" s="172"/>
      <c r="OK21" s="172"/>
      <c r="OL21" s="172"/>
      <c r="OM21" s="172"/>
      <c r="ON21" s="172"/>
      <c r="OO21" s="172"/>
      <c r="OP21" s="172"/>
      <c r="OQ21" s="172"/>
      <c r="OR21" s="172"/>
      <c r="OS21" s="172"/>
      <c r="OT21" s="172"/>
      <c r="OU21" s="172"/>
      <c r="OV21" s="172"/>
      <c r="OW21" s="172"/>
      <c r="OX21" s="172"/>
      <c r="OY21" s="172"/>
      <c r="OZ21" s="172"/>
      <c r="PA21" s="172"/>
      <c r="PB21" s="172"/>
      <c r="PC21" s="172"/>
      <c r="PD21" s="172"/>
      <c r="PE21" s="172"/>
      <c r="PF21" s="172"/>
      <c r="PG21" s="172"/>
      <c r="PH21" s="172"/>
      <c r="PI21" s="172"/>
      <c r="PJ21" s="172"/>
      <c r="PK21" s="172"/>
      <c r="PL21" s="172"/>
      <c r="PM21" s="172"/>
      <c r="PN21" s="172"/>
      <c r="PO21" s="172"/>
      <c r="PP21" s="172"/>
      <c r="PQ21" s="172"/>
      <c r="PR21" s="172"/>
      <c r="PS21" s="172"/>
      <c r="PT21" s="172"/>
      <c r="PU21" s="172"/>
      <c r="PV21" s="172"/>
      <c r="PW21" s="172"/>
      <c r="PX21" s="172"/>
      <c r="PY21" s="172"/>
      <c r="PZ21" s="172"/>
      <c r="QA21" s="172"/>
      <c r="QB21" s="172"/>
      <c r="QC21" s="172"/>
      <c r="QD21" s="172"/>
      <c r="QE21" s="172"/>
      <c r="QF21" s="172"/>
      <c r="QG21" s="172"/>
      <c r="QH21" s="172"/>
      <c r="QI21" s="172"/>
      <c r="QJ21" s="172"/>
      <c r="QK21" s="172"/>
      <c r="QL21" s="172"/>
      <c r="QM21" s="172"/>
      <c r="QN21" s="172"/>
      <c r="QO21" s="172"/>
      <c r="QP21" s="172"/>
      <c r="QQ21" s="172"/>
      <c r="QR21" s="172"/>
      <c r="QS21" s="172"/>
      <c r="QT21" s="172"/>
      <c r="QU21" s="172"/>
      <c r="QV21" s="172"/>
      <c r="QW21" s="172"/>
      <c r="QX21" s="172"/>
      <c r="QY21" s="172"/>
      <c r="QZ21" s="172"/>
      <c r="RA21" s="172"/>
      <c r="RB21" s="172"/>
      <c r="RC21" s="172"/>
      <c r="RD21" s="172"/>
      <c r="RE21" s="172"/>
      <c r="RF21" s="172"/>
      <c r="RG21" s="172"/>
      <c r="RH21" s="172"/>
      <c r="RI21" s="172"/>
      <c r="RJ21" s="172"/>
      <c r="RK21" s="172"/>
      <c r="RL21" s="172"/>
      <c r="RM21" s="172"/>
      <c r="RN21" s="172"/>
      <c r="RO21" s="172"/>
      <c r="RP21" s="172"/>
      <c r="RQ21" s="172"/>
      <c r="RR21" s="172"/>
      <c r="RS21" s="172"/>
      <c r="RT21" s="172"/>
      <c r="RU21" s="172"/>
      <c r="RV21" s="172"/>
      <c r="RW21" s="172"/>
      <c r="RX21" s="172"/>
      <c r="RY21" s="172"/>
      <c r="RZ21" s="172"/>
      <c r="SA21" s="172"/>
      <c r="SB21" s="172"/>
      <c r="SC21" s="172"/>
      <c r="SD21" s="172"/>
      <c r="SE21" s="172"/>
      <c r="SF21" s="172"/>
      <c r="SG21" s="172"/>
      <c r="SH21" s="172"/>
      <c r="SI21" s="172"/>
      <c r="SJ21" s="172"/>
      <c r="SK21" s="172"/>
      <c r="SL21" s="172"/>
      <c r="SM21" s="172"/>
      <c r="SN21" s="172"/>
      <c r="SO21" s="172"/>
      <c r="SP21" s="172"/>
      <c r="SQ21" s="172"/>
      <c r="SR21" s="172"/>
      <c r="SS21" s="172"/>
      <c r="ST21" s="172"/>
      <c r="SU21" s="172"/>
      <c r="SV21" s="172"/>
      <c r="SW21" s="172"/>
      <c r="SX21" s="172"/>
      <c r="SY21" s="172"/>
      <c r="SZ21" s="172"/>
      <c r="TA21" s="172"/>
      <c r="TB21" s="172"/>
      <c r="TC21" s="172"/>
      <c r="TD21" s="172"/>
      <c r="TE21" s="172"/>
      <c r="TF21" s="172"/>
      <c r="TG21" s="172"/>
      <c r="TH21" s="172"/>
      <c r="TI21" s="172"/>
      <c r="TJ21" s="172"/>
      <c r="TK21" s="172"/>
      <c r="TL21" s="172"/>
      <c r="TM21" s="172"/>
      <c r="TN21" s="172"/>
      <c r="TO21" s="172"/>
      <c r="TP21" s="172"/>
      <c r="TQ21" s="172"/>
      <c r="TR21" s="172"/>
      <c r="TS21" s="172"/>
      <c r="TT21" s="172"/>
      <c r="TU21" s="172"/>
      <c r="TV21" s="172"/>
      <c r="TW21" s="172"/>
      <c r="TX21" s="172"/>
      <c r="TY21" s="172"/>
      <c r="TZ21" s="172"/>
      <c r="UA21" s="172"/>
      <c r="UB21" s="172"/>
      <c r="UC21" s="172"/>
      <c r="UD21" s="172"/>
      <c r="UE21" s="172"/>
      <c r="UF21" s="172"/>
      <c r="UG21" s="172"/>
      <c r="UH21" s="172"/>
      <c r="UI21" s="172"/>
      <c r="UJ21" s="172"/>
      <c r="UK21" s="172"/>
      <c r="UL21" s="172"/>
      <c r="UM21" s="172"/>
      <c r="UN21" s="172"/>
      <c r="UO21" s="172"/>
      <c r="UP21" s="172"/>
      <c r="UQ21" s="172"/>
      <c r="UR21" s="172"/>
      <c r="US21" s="172"/>
      <c r="UT21" s="172"/>
      <c r="UU21" s="172"/>
      <c r="UV21" s="172"/>
      <c r="UW21" s="172"/>
      <c r="UX21" s="172"/>
      <c r="UY21" s="172"/>
      <c r="UZ21" s="172"/>
      <c r="VA21" s="172"/>
      <c r="VB21" s="172"/>
      <c r="VC21" s="172"/>
      <c r="VD21" s="172"/>
      <c r="VE21" s="172"/>
      <c r="VF21" s="172"/>
      <c r="VG21" s="172"/>
      <c r="VH21" s="172"/>
      <c r="VI21" s="172"/>
      <c r="VJ21" s="172"/>
      <c r="VK21" s="172"/>
      <c r="VL21" s="172"/>
      <c r="VM21" s="172"/>
      <c r="VN21" s="172"/>
      <c r="VO21" s="172"/>
      <c r="VP21" s="172"/>
      <c r="VQ21" s="172"/>
      <c r="VR21" s="172"/>
      <c r="VS21" s="172"/>
      <c r="VT21" s="172"/>
      <c r="VU21" s="172"/>
      <c r="VV21" s="172"/>
      <c r="VW21" s="172"/>
      <c r="VX21" s="172"/>
      <c r="VY21" s="172"/>
      <c r="VZ21" s="172"/>
      <c r="WA21" s="172"/>
      <c r="WB21" s="172"/>
      <c r="WC21" s="172"/>
      <c r="WD21" s="172"/>
      <c r="WE21" s="172"/>
      <c r="WF21" s="172"/>
      <c r="WG21" s="172"/>
      <c r="WH21" s="172"/>
      <c r="WI21" s="172"/>
      <c r="WJ21" s="172"/>
      <c r="WK21" s="172"/>
      <c r="WL21" s="172"/>
      <c r="WM21" s="172"/>
      <c r="WN21" s="172"/>
      <c r="WO21" s="172"/>
      <c r="WP21" s="172"/>
      <c r="WQ21" s="172"/>
      <c r="WR21" s="172"/>
      <c r="WS21" s="172"/>
      <c r="WT21" s="172"/>
      <c r="WU21" s="172"/>
      <c r="WV21" s="172"/>
      <c r="WW21" s="172"/>
      <c r="WX21" s="172"/>
      <c r="WY21" s="172"/>
      <c r="WZ21" s="172"/>
      <c r="XA21" s="172"/>
      <c r="XB21" s="172"/>
      <c r="XC21" s="172"/>
      <c r="XD21" s="172"/>
      <c r="XE21" s="172"/>
      <c r="XF21" s="172"/>
      <c r="XG21" s="172"/>
      <c r="XH21" s="172"/>
      <c r="XI21" s="172"/>
      <c r="XJ21" s="172"/>
      <c r="XK21" s="172"/>
      <c r="XL21" s="172"/>
      <c r="XM21" s="172"/>
      <c r="XN21" s="172"/>
      <c r="XO21" s="172"/>
      <c r="XP21" s="172"/>
      <c r="XQ21" s="172"/>
      <c r="XR21" s="172"/>
      <c r="XS21" s="172"/>
      <c r="XT21" s="172"/>
      <c r="XU21" s="172"/>
      <c r="XV21" s="172"/>
      <c r="XW21" s="172"/>
      <c r="XX21" s="172"/>
      <c r="XY21" s="172"/>
      <c r="XZ21" s="172"/>
      <c r="YA21" s="172"/>
      <c r="YB21" s="172"/>
      <c r="YC21" s="172"/>
      <c r="YD21" s="172"/>
      <c r="YE21" s="172"/>
      <c r="YF21" s="172"/>
      <c r="YG21" s="172"/>
      <c r="YH21" s="172"/>
      <c r="YI21" s="172"/>
      <c r="YJ21" s="172"/>
      <c r="YK21" s="172"/>
      <c r="YL21" s="172"/>
      <c r="YM21" s="172"/>
      <c r="YN21" s="172"/>
      <c r="YO21" s="172"/>
      <c r="YP21" s="172"/>
      <c r="YQ21" s="172"/>
      <c r="YR21" s="172"/>
      <c r="YS21" s="172"/>
      <c r="YT21" s="172"/>
      <c r="YU21" s="172"/>
      <c r="YV21" s="172"/>
      <c r="YW21" s="172"/>
      <c r="YX21" s="172"/>
      <c r="YY21" s="172"/>
      <c r="YZ21" s="172"/>
      <c r="ZA21" s="172"/>
      <c r="ZB21" s="172"/>
      <c r="ZC21" s="172"/>
      <c r="ZD21" s="172"/>
      <c r="ZE21" s="172"/>
      <c r="ZF21" s="172"/>
      <c r="ZG21" s="172"/>
      <c r="ZH21" s="172"/>
      <c r="ZI21" s="172"/>
      <c r="ZJ21" s="172"/>
      <c r="ZK21" s="172"/>
      <c r="ZL21" s="172"/>
      <c r="ZM21" s="172"/>
      <c r="ZN21" s="172"/>
      <c r="ZO21" s="172"/>
      <c r="ZP21" s="172"/>
      <c r="ZQ21" s="172"/>
      <c r="ZR21" s="172"/>
      <c r="ZS21" s="172"/>
      <c r="ZT21" s="172"/>
      <c r="ZU21" s="172"/>
      <c r="ZV21" s="172"/>
      <c r="ZW21" s="172"/>
      <c r="ZX21" s="172"/>
      <c r="ZY21" s="172"/>
      <c r="ZZ21" s="172"/>
      <c r="AAA21" s="172"/>
      <c r="AAB21" s="172"/>
      <c r="AAC21" s="172"/>
      <c r="AAD21" s="172"/>
      <c r="AAE21" s="172"/>
      <c r="AAF21" s="172"/>
      <c r="AAG21" s="172"/>
      <c r="AAH21" s="172"/>
      <c r="AAI21" s="172"/>
      <c r="AAJ21" s="172"/>
      <c r="AAK21" s="172"/>
      <c r="AAL21" s="172"/>
      <c r="AAM21" s="172"/>
      <c r="AAN21" s="172"/>
      <c r="AAO21" s="172"/>
      <c r="AAP21" s="172"/>
      <c r="AAQ21" s="172"/>
      <c r="AAR21" s="172"/>
      <c r="AAS21" s="172"/>
      <c r="AAT21" s="172"/>
      <c r="AAU21" s="172"/>
      <c r="AAV21" s="172"/>
      <c r="AAW21" s="172"/>
      <c r="AAX21" s="172"/>
      <c r="AAY21" s="172"/>
      <c r="AAZ21" s="172"/>
      <c r="ABA21" s="172"/>
      <c r="ABB21" s="172"/>
      <c r="ABC21" s="172"/>
      <c r="ABD21" s="172"/>
      <c r="ABE21" s="172"/>
      <c r="ABF21" s="172"/>
      <c r="ABG21" s="172"/>
      <c r="ABH21" s="172"/>
      <c r="ABI21" s="172"/>
      <c r="ABJ21" s="172"/>
      <c r="ABK21" s="172"/>
      <c r="ABL21" s="172"/>
      <c r="ABM21" s="172"/>
      <c r="ABN21" s="172"/>
      <c r="ABO21" s="172"/>
      <c r="ABP21" s="172"/>
      <c r="ABQ21" s="172"/>
      <c r="ABR21" s="172"/>
      <c r="ABS21" s="172"/>
      <c r="ABT21" s="172"/>
      <c r="ABU21" s="172"/>
      <c r="ABV21" s="172"/>
      <c r="ABW21" s="172"/>
      <c r="ABX21" s="172"/>
      <c r="ABY21" s="172"/>
      <c r="ABZ21" s="172"/>
      <c r="ACA21" s="172"/>
      <c r="ACB21" s="172"/>
      <c r="ACC21" s="172"/>
      <c r="ACD21" s="172"/>
      <c r="ACE21" s="172"/>
      <c r="ACF21" s="172"/>
      <c r="ACG21" s="172"/>
      <c r="ACH21" s="172"/>
      <c r="ACI21" s="172"/>
      <c r="ACJ21" s="172"/>
      <c r="ACK21" s="172"/>
      <c r="ACL21" s="172"/>
      <c r="ACM21" s="172"/>
      <c r="ACN21" s="172"/>
      <c r="ACO21" s="172"/>
      <c r="ACP21" s="172"/>
      <c r="ACQ21" s="172"/>
      <c r="ACR21" s="172"/>
      <c r="ACS21" s="172"/>
      <c r="ACT21" s="172"/>
      <c r="ACU21" s="172"/>
      <c r="ACV21" s="172"/>
      <c r="ACW21" s="172"/>
      <c r="ACX21" s="172"/>
      <c r="ACY21" s="172"/>
      <c r="ACZ21" s="172"/>
      <c r="ADA21" s="172"/>
      <c r="ADB21" s="172"/>
      <c r="ADC21" s="172"/>
      <c r="ADD21" s="172"/>
      <c r="ADE21" s="172"/>
      <c r="ADF21" s="172"/>
      <c r="ADG21" s="172"/>
      <c r="ADH21" s="172"/>
      <c r="ADI21" s="172"/>
      <c r="ADJ21" s="172"/>
      <c r="ADK21" s="172"/>
      <c r="ADL21" s="172"/>
      <c r="ADM21" s="172"/>
      <c r="ADN21" s="172"/>
      <c r="ADO21" s="172"/>
      <c r="ADP21" s="172"/>
      <c r="ADQ21" s="172"/>
      <c r="ADR21" s="172"/>
      <c r="ADS21" s="172"/>
      <c r="ADT21" s="172"/>
      <c r="ADU21" s="172"/>
      <c r="ADV21" s="172"/>
      <c r="ADW21" s="172"/>
      <c r="ADX21" s="172"/>
      <c r="ADY21" s="172"/>
      <c r="ADZ21" s="172"/>
      <c r="AEA21" s="172"/>
      <c r="AEB21" s="172"/>
      <c r="AEC21" s="172"/>
      <c r="AED21" s="172"/>
      <c r="AEE21" s="172"/>
      <c r="AEF21" s="172"/>
      <c r="AEG21" s="172"/>
      <c r="AEH21" s="172"/>
      <c r="AEI21" s="172"/>
      <c r="AEJ21" s="172"/>
      <c r="AEK21" s="172"/>
      <c r="AEL21" s="172"/>
      <c r="AEM21" s="172"/>
      <c r="AEN21" s="172"/>
      <c r="AEO21" s="172"/>
      <c r="AEP21" s="172"/>
      <c r="AEQ21" s="172"/>
      <c r="AER21" s="172"/>
      <c r="AES21" s="172"/>
      <c r="AET21" s="172"/>
      <c r="AEU21" s="172"/>
      <c r="AEV21" s="172"/>
      <c r="AEW21" s="172"/>
      <c r="AEX21" s="172"/>
      <c r="AEY21" s="172"/>
      <c r="AEZ21" s="172"/>
      <c r="AFA21" s="172"/>
      <c r="AFB21" s="172"/>
      <c r="AFC21" s="172"/>
      <c r="AFD21" s="172"/>
      <c r="AFE21" s="172"/>
      <c r="AFF21" s="172"/>
      <c r="AFG21" s="172"/>
      <c r="AFH21" s="172"/>
      <c r="AFI21" s="172"/>
      <c r="AFJ21" s="172"/>
      <c r="AFK21" s="172"/>
      <c r="AFL21" s="172"/>
      <c r="AFM21" s="172"/>
      <c r="AFN21" s="172"/>
      <c r="AFO21" s="172"/>
      <c r="AFP21" s="172"/>
      <c r="AFQ21" s="172"/>
      <c r="AFR21" s="172"/>
      <c r="AFS21" s="172"/>
      <c r="AFT21" s="172"/>
      <c r="AFU21" s="172"/>
      <c r="AFV21" s="172"/>
      <c r="AFW21" s="172"/>
      <c r="AFX21" s="172"/>
      <c r="AFY21" s="172"/>
      <c r="AFZ21" s="172"/>
      <c r="AGA21" s="172"/>
      <c r="AGB21" s="172"/>
      <c r="AGC21" s="172"/>
      <c r="AGD21" s="172"/>
      <c r="AGE21" s="172"/>
      <c r="AGF21" s="172"/>
      <c r="AGG21" s="172"/>
      <c r="AGH21" s="172"/>
      <c r="AGI21" s="172"/>
      <c r="AGJ21" s="172"/>
      <c r="AGK21" s="172"/>
      <c r="AGL21" s="172"/>
      <c r="AGM21" s="172"/>
      <c r="AGN21" s="172"/>
      <c r="AGO21" s="172"/>
      <c r="AGP21" s="172"/>
      <c r="AGQ21" s="172"/>
      <c r="AGR21" s="172"/>
      <c r="AGS21" s="172"/>
      <c r="AGT21" s="172"/>
      <c r="AGU21" s="172"/>
      <c r="AGV21" s="172"/>
      <c r="AGW21" s="172"/>
      <c r="AGX21" s="172"/>
      <c r="AGY21" s="172"/>
      <c r="AGZ21" s="172"/>
      <c r="AHA21" s="172"/>
      <c r="AHB21" s="172"/>
      <c r="AHC21" s="172"/>
      <c r="AHD21" s="172"/>
      <c r="AHE21" s="172"/>
      <c r="AHF21" s="172"/>
      <c r="AHG21" s="172"/>
      <c r="AHH21" s="172"/>
      <c r="AHI21" s="172"/>
      <c r="AHJ21" s="172"/>
      <c r="AHK21" s="172"/>
      <c r="AHL21" s="172"/>
      <c r="AHM21" s="172"/>
      <c r="AHN21" s="172"/>
      <c r="AHO21" s="172"/>
      <c r="AHP21" s="172"/>
      <c r="AHQ21" s="172"/>
      <c r="AHR21" s="172"/>
      <c r="AHS21" s="172"/>
      <c r="AHT21" s="172"/>
      <c r="AHU21" s="172"/>
      <c r="AHV21" s="172"/>
      <c r="AHW21" s="172"/>
      <c r="AHX21" s="172"/>
      <c r="AHY21" s="172"/>
      <c r="AHZ21" s="172"/>
      <c r="AIA21" s="172"/>
      <c r="AIB21" s="172"/>
      <c r="AIC21" s="172"/>
      <c r="AID21" s="172"/>
      <c r="AIE21" s="172"/>
      <c r="AIF21" s="172"/>
      <c r="AIG21" s="172"/>
      <c r="AIH21" s="172"/>
      <c r="AII21" s="172"/>
      <c r="AIJ21" s="172"/>
      <c r="AIK21" s="172"/>
      <c r="AIL21" s="172"/>
      <c r="AIM21" s="172"/>
      <c r="AIN21" s="172"/>
      <c r="AIO21" s="172"/>
      <c r="AIP21" s="172"/>
      <c r="AIQ21" s="172"/>
      <c r="AIR21" s="172"/>
      <c r="AIS21" s="172"/>
      <c r="AIT21" s="172"/>
      <c r="AIU21" s="172"/>
      <c r="AIV21" s="172"/>
      <c r="AIW21" s="172"/>
      <c r="AIX21" s="172"/>
      <c r="AIY21" s="172"/>
      <c r="AIZ21" s="172"/>
      <c r="AJA21" s="172"/>
      <c r="AJB21" s="172"/>
      <c r="AJC21" s="172"/>
      <c r="AJD21" s="172"/>
      <c r="AJE21" s="172"/>
      <c r="AJF21" s="172"/>
      <c r="AJG21" s="172"/>
      <c r="AJH21" s="172"/>
      <c r="AJI21" s="172"/>
      <c r="AJJ21" s="172"/>
      <c r="AJK21" s="172"/>
      <c r="AJL21" s="172"/>
      <c r="AJM21" s="172"/>
      <c r="AJN21" s="172"/>
      <c r="AJO21" s="172"/>
      <c r="AJP21" s="172"/>
      <c r="AJQ21" s="172"/>
      <c r="AJR21" s="172"/>
      <c r="AJS21" s="172"/>
      <c r="AJT21" s="172"/>
      <c r="AJU21" s="172"/>
      <c r="AJV21" s="172"/>
      <c r="AJW21" s="172"/>
      <c r="AJX21" s="172"/>
      <c r="AJY21" s="172"/>
      <c r="AJZ21" s="172"/>
      <c r="AKA21" s="172"/>
      <c r="AKB21" s="172"/>
      <c r="AKC21" s="172"/>
      <c r="AKD21" s="172"/>
      <c r="AKE21" s="172"/>
      <c r="AKF21" s="172"/>
      <c r="AKG21" s="172"/>
      <c r="AKH21" s="172"/>
      <c r="AKI21" s="172"/>
      <c r="AKJ21" s="172"/>
      <c r="AKK21" s="172"/>
      <c r="AKL21" s="172"/>
      <c r="AKM21" s="172"/>
      <c r="AKN21" s="172"/>
      <c r="AKO21" s="172"/>
      <c r="AKP21" s="172"/>
      <c r="AKQ21" s="172"/>
      <c r="AKR21" s="172"/>
      <c r="AKS21" s="172"/>
      <c r="AKT21" s="172"/>
      <c r="AKU21" s="172"/>
      <c r="AKV21" s="172"/>
      <c r="AKW21" s="172"/>
      <c r="AKX21" s="172"/>
      <c r="AKY21" s="172"/>
      <c r="AKZ21" s="172"/>
      <c r="ALA21" s="172"/>
      <c r="ALB21" s="172"/>
      <c r="ALC21" s="172"/>
      <c r="ALD21" s="172"/>
      <c r="ALE21" s="172"/>
      <c r="ALF21" s="172"/>
      <c r="ALG21" s="172"/>
      <c r="ALH21" s="172"/>
      <c r="ALI21" s="172"/>
      <c r="ALJ21" s="172"/>
      <c r="ALK21" s="172"/>
      <c r="ALL21" s="172"/>
      <c r="ALM21" s="172"/>
      <c r="ALN21" s="172"/>
      <c r="ALO21" s="172"/>
      <c r="ALP21" s="172"/>
      <c r="ALQ21" s="172"/>
      <c r="ALR21" s="172"/>
      <c r="ALS21" s="172"/>
      <c r="ALT21" s="172"/>
      <c r="ALU21" s="172"/>
      <c r="ALV21" s="172"/>
      <c r="ALW21" s="172"/>
      <c r="ALX21" s="172"/>
      <c r="ALY21" s="172"/>
      <c r="ALZ21" s="172"/>
      <c r="AMA21" s="172"/>
      <c r="AMB21" s="172"/>
      <c r="AMC21" s="172"/>
      <c r="AMD21" s="172"/>
      <c r="AME21" s="172"/>
      <c r="AMF21" s="172"/>
      <c r="AMG21" s="172"/>
      <c r="AMH21" s="172"/>
      <c r="AMI21" s="172"/>
      <c r="AMJ21" s="172"/>
      <c r="AMK21" s="172"/>
      <c r="AML21" s="172"/>
      <c r="AMM21" s="172"/>
      <c r="AMN21" s="172"/>
      <c r="AMO21" s="172"/>
      <c r="AMP21" s="172"/>
      <c r="AMQ21" s="172"/>
      <c r="AMR21" s="172"/>
      <c r="AMS21" s="172"/>
      <c r="AMT21" s="172"/>
      <c r="AMU21" s="172"/>
      <c r="AMV21" s="172"/>
      <c r="AMW21" s="172"/>
      <c r="AMX21" s="172"/>
      <c r="AMY21" s="172"/>
      <c r="AMZ21" s="172"/>
      <c r="ANA21" s="172"/>
      <c r="ANB21" s="172"/>
      <c r="ANC21" s="172"/>
      <c r="AND21" s="172"/>
      <c r="ANE21" s="172"/>
      <c r="ANF21" s="172"/>
      <c r="ANG21" s="172"/>
      <c r="ANH21" s="172"/>
      <c r="ANI21" s="172"/>
      <c r="ANJ21" s="172"/>
      <c r="ANK21" s="172"/>
      <c r="ANL21" s="172"/>
      <c r="ANM21" s="172"/>
      <c r="ANN21" s="172"/>
      <c r="ANO21" s="172"/>
      <c r="ANP21" s="172"/>
      <c r="ANQ21" s="172"/>
      <c r="ANR21" s="172"/>
      <c r="ANS21" s="172"/>
      <c r="ANT21" s="172"/>
      <c r="ANU21" s="172"/>
      <c r="ANV21" s="172"/>
      <c r="ANW21" s="172"/>
      <c r="ANX21" s="172"/>
      <c r="ANY21" s="172"/>
      <c r="ANZ21" s="172"/>
      <c r="AOA21" s="172"/>
      <c r="AOB21" s="172"/>
      <c r="AOC21" s="172"/>
      <c r="AOD21" s="172"/>
      <c r="AOE21" s="172"/>
      <c r="AOF21" s="172"/>
      <c r="AOG21" s="172"/>
      <c r="AOH21" s="172"/>
      <c r="AOI21" s="172"/>
      <c r="AOJ21" s="172"/>
      <c r="AOK21" s="172"/>
      <c r="AOL21" s="172"/>
      <c r="AOM21" s="172"/>
      <c r="AON21" s="172"/>
      <c r="AOO21" s="172"/>
      <c r="AOP21" s="172"/>
      <c r="AOQ21" s="172"/>
      <c r="AOR21" s="172"/>
      <c r="AOS21" s="172"/>
      <c r="AOT21" s="172"/>
      <c r="AOU21" s="172"/>
      <c r="AOV21" s="172"/>
      <c r="AOW21" s="172"/>
      <c r="AOX21" s="172"/>
      <c r="AOY21" s="172"/>
      <c r="AOZ21" s="172"/>
      <c r="APA21" s="172"/>
      <c r="APB21" s="172"/>
      <c r="APC21" s="172"/>
      <c r="APD21" s="172"/>
      <c r="APE21" s="172"/>
      <c r="APF21" s="172"/>
      <c r="APG21" s="172"/>
      <c r="APH21" s="172"/>
      <c r="API21" s="172"/>
      <c r="APJ21" s="172"/>
      <c r="APK21" s="172"/>
      <c r="APL21" s="172"/>
      <c r="APM21" s="172"/>
      <c r="APN21" s="172"/>
      <c r="APO21" s="172"/>
      <c r="APP21" s="172"/>
      <c r="APQ21" s="172"/>
      <c r="APR21" s="172"/>
      <c r="APS21" s="172"/>
      <c r="APT21" s="172"/>
      <c r="APU21" s="172"/>
      <c r="APV21" s="172"/>
      <c r="APW21" s="172"/>
      <c r="APX21" s="172"/>
      <c r="APY21" s="172"/>
      <c r="APZ21" s="172"/>
      <c r="AQA21" s="172"/>
      <c r="AQB21" s="172"/>
      <c r="AQC21" s="172"/>
      <c r="AQD21" s="172"/>
      <c r="AQE21" s="172"/>
      <c r="AQF21" s="172"/>
      <c r="AQG21" s="172"/>
      <c r="AQH21" s="172"/>
      <c r="AQI21" s="172"/>
      <c r="AQJ21" s="172"/>
      <c r="AQK21" s="172"/>
      <c r="AQL21" s="172"/>
      <c r="AQM21" s="172"/>
      <c r="AQN21" s="172"/>
      <c r="AQO21" s="172"/>
      <c r="AQP21" s="172"/>
      <c r="AQQ21" s="172"/>
      <c r="AQR21" s="172"/>
      <c r="AQS21" s="172"/>
      <c r="AQT21" s="172"/>
      <c r="AQU21" s="172"/>
      <c r="AQV21" s="172"/>
      <c r="AQW21" s="172"/>
      <c r="AQX21" s="172"/>
      <c r="AQY21" s="172"/>
      <c r="AQZ21" s="172"/>
      <c r="ARA21" s="172"/>
      <c r="ARB21" s="172"/>
      <c r="ARC21" s="172"/>
      <c r="ARD21" s="172"/>
      <c r="ARE21" s="172"/>
      <c r="ARF21" s="172"/>
      <c r="ARG21" s="172"/>
      <c r="ARH21" s="172"/>
      <c r="ARI21" s="172"/>
      <c r="ARJ21" s="172"/>
      <c r="ARK21" s="172"/>
      <c r="ARL21" s="172"/>
      <c r="ARM21" s="172"/>
      <c r="ARN21" s="172"/>
      <c r="ARO21" s="172"/>
      <c r="ARP21" s="172"/>
      <c r="ARQ21" s="172"/>
      <c r="ARR21" s="172"/>
      <c r="ARS21" s="172"/>
      <c r="ART21" s="172"/>
      <c r="ARU21" s="172"/>
      <c r="ARV21" s="172"/>
      <c r="ARW21" s="172"/>
      <c r="ARX21" s="172"/>
      <c r="ARY21" s="172"/>
      <c r="ARZ21" s="172"/>
      <c r="ASA21" s="172"/>
      <c r="ASB21" s="172"/>
      <c r="ASC21" s="172"/>
      <c r="ASD21" s="172"/>
      <c r="ASE21" s="172"/>
      <c r="ASF21" s="172"/>
      <c r="ASG21" s="172"/>
      <c r="ASH21" s="172"/>
      <c r="ASI21" s="172"/>
      <c r="ASJ21" s="172"/>
      <c r="ASK21" s="172"/>
      <c r="ASL21" s="172"/>
      <c r="ASM21" s="172"/>
      <c r="ASN21" s="172"/>
      <c r="ASO21" s="172"/>
      <c r="ASP21" s="172"/>
      <c r="ASQ21" s="172"/>
      <c r="ASR21" s="172"/>
      <c r="ASS21" s="172"/>
      <c r="AST21" s="172"/>
      <c r="ASU21" s="172"/>
      <c r="ASV21" s="172"/>
      <c r="ASW21" s="172"/>
      <c r="ASX21" s="172"/>
      <c r="ASY21" s="172"/>
      <c r="ASZ21" s="172"/>
      <c r="ATA21" s="172"/>
      <c r="ATB21" s="172"/>
      <c r="ATC21" s="172"/>
      <c r="ATD21" s="172"/>
      <c r="ATE21" s="172"/>
      <c r="ATF21" s="172"/>
      <c r="ATG21" s="172"/>
      <c r="ATH21" s="172"/>
      <c r="ATI21" s="172"/>
      <c r="ATJ21" s="172"/>
      <c r="ATK21" s="172"/>
      <c r="ATL21" s="172"/>
      <c r="ATM21" s="172"/>
      <c r="ATN21" s="172"/>
      <c r="ATO21" s="172"/>
      <c r="ATP21" s="172"/>
      <c r="ATQ21" s="172"/>
      <c r="ATR21" s="172"/>
      <c r="ATS21" s="172"/>
      <c r="ATT21" s="172"/>
      <c r="ATU21" s="172"/>
      <c r="ATV21" s="172"/>
      <c r="ATW21" s="172"/>
      <c r="ATX21" s="172"/>
      <c r="ATY21" s="172"/>
      <c r="ATZ21" s="172"/>
      <c r="AUA21" s="172"/>
      <c r="AUB21" s="172"/>
      <c r="AUC21" s="172"/>
      <c r="AUD21" s="172"/>
      <c r="AUE21" s="172"/>
      <c r="AUF21" s="172"/>
      <c r="AUG21" s="172"/>
      <c r="AUH21" s="172"/>
      <c r="AUI21" s="172"/>
      <c r="AUJ21" s="172"/>
      <c r="AUK21" s="172"/>
      <c r="AUL21" s="172"/>
      <c r="AUM21" s="172"/>
      <c r="AUN21" s="172"/>
      <c r="AUO21" s="172"/>
      <c r="AUP21" s="172"/>
      <c r="AUQ21" s="172"/>
      <c r="AUR21" s="172"/>
      <c r="AUS21" s="172"/>
      <c r="AUT21" s="172"/>
      <c r="AUU21" s="172"/>
      <c r="AUV21" s="172"/>
      <c r="AUW21" s="172"/>
      <c r="AUX21" s="172"/>
      <c r="AUY21" s="172"/>
      <c r="AUZ21" s="172"/>
      <c r="AVA21" s="172"/>
      <c r="AVB21" s="172"/>
      <c r="AVC21" s="172"/>
      <c r="AVD21" s="172"/>
      <c r="AVE21" s="172"/>
      <c r="AVF21" s="172"/>
      <c r="AVG21" s="172"/>
      <c r="AVH21" s="172"/>
      <c r="AVI21" s="172"/>
      <c r="AVJ21" s="172"/>
      <c r="AVK21" s="172"/>
      <c r="AVL21" s="172"/>
      <c r="AVM21" s="172"/>
      <c r="AVN21" s="172"/>
      <c r="AVO21" s="172"/>
      <c r="AVP21" s="172"/>
      <c r="AVQ21" s="172"/>
      <c r="AVR21" s="172"/>
      <c r="AVS21" s="172"/>
      <c r="AVT21" s="172"/>
      <c r="AVU21" s="172"/>
      <c r="AVV21" s="172"/>
      <c r="AVW21" s="172"/>
      <c r="AVX21" s="172"/>
      <c r="AVY21" s="172"/>
      <c r="AVZ21" s="172"/>
      <c r="AWA21" s="172"/>
      <c r="AWB21" s="172"/>
      <c r="AWC21" s="172"/>
      <c r="AWD21" s="172"/>
      <c r="AWE21" s="172"/>
      <c r="AWF21" s="172"/>
      <c r="AWG21" s="172"/>
      <c r="AWH21" s="172"/>
      <c r="AWI21" s="172"/>
      <c r="AWJ21" s="172"/>
      <c r="AWK21" s="172"/>
      <c r="AWL21" s="172"/>
      <c r="AWM21" s="172"/>
      <c r="AWN21" s="172"/>
      <c r="AWO21" s="172"/>
      <c r="AWP21" s="172"/>
      <c r="AWQ21" s="172"/>
      <c r="AWR21" s="172"/>
      <c r="AWS21" s="172"/>
      <c r="AWT21" s="172"/>
      <c r="AWU21" s="172"/>
      <c r="AWV21" s="172"/>
      <c r="AWW21" s="172"/>
      <c r="AWX21" s="172"/>
      <c r="AWY21" s="172"/>
      <c r="AWZ21" s="172"/>
      <c r="AXA21" s="172"/>
      <c r="AXB21" s="172"/>
      <c r="AXC21" s="172"/>
      <c r="AXD21" s="172"/>
      <c r="AXE21" s="172"/>
      <c r="AXF21" s="172"/>
      <c r="AXG21" s="172"/>
      <c r="AXH21" s="172"/>
      <c r="AXI21" s="172"/>
      <c r="AXJ21" s="172"/>
      <c r="AXK21" s="172"/>
      <c r="AXL21" s="172"/>
      <c r="AXM21" s="172"/>
      <c r="AXN21" s="172"/>
      <c r="AXO21" s="172"/>
      <c r="AXP21" s="172"/>
      <c r="AXQ21" s="172"/>
      <c r="AXR21" s="172"/>
      <c r="AXS21" s="172"/>
      <c r="AXT21" s="172"/>
      <c r="AXU21" s="172"/>
      <c r="AXV21" s="172"/>
      <c r="AXW21" s="172"/>
      <c r="AXX21" s="172"/>
      <c r="AXY21" s="172"/>
      <c r="AXZ21" s="172"/>
      <c r="AYA21" s="172"/>
      <c r="AYB21" s="172"/>
      <c r="AYC21" s="172"/>
      <c r="AYD21" s="172"/>
      <c r="AYE21" s="172"/>
      <c r="AYF21" s="172"/>
      <c r="AYG21" s="172"/>
      <c r="AYH21" s="172"/>
      <c r="AYI21" s="172"/>
      <c r="AYJ21" s="172"/>
      <c r="AYK21" s="172"/>
      <c r="AYL21" s="172"/>
      <c r="AYM21" s="172"/>
      <c r="AYN21" s="172"/>
      <c r="AYO21" s="172"/>
      <c r="AYP21" s="172"/>
      <c r="AYQ21" s="172"/>
      <c r="AYR21" s="172"/>
      <c r="AYS21" s="172"/>
      <c r="AYT21" s="172"/>
      <c r="AYU21" s="172"/>
      <c r="AYV21" s="172"/>
      <c r="AYW21" s="172"/>
      <c r="AYX21" s="172"/>
      <c r="AYY21" s="172"/>
      <c r="AYZ21" s="172"/>
      <c r="AZA21" s="172"/>
      <c r="AZB21" s="172"/>
      <c r="AZC21" s="172"/>
      <c r="AZD21" s="172"/>
      <c r="AZE21" s="172"/>
      <c r="AZF21" s="172"/>
      <c r="AZG21" s="172"/>
      <c r="AZH21" s="172"/>
      <c r="AZI21" s="172"/>
      <c r="AZJ21" s="172"/>
      <c r="AZK21" s="172"/>
      <c r="AZL21" s="172"/>
      <c r="AZM21" s="172"/>
      <c r="AZN21" s="172"/>
      <c r="AZO21" s="172"/>
      <c r="AZP21" s="172"/>
      <c r="AZQ21" s="172"/>
      <c r="AZR21" s="172"/>
      <c r="AZS21" s="172"/>
      <c r="AZT21" s="172"/>
      <c r="AZU21" s="172"/>
      <c r="AZV21" s="172"/>
      <c r="AZW21" s="172"/>
      <c r="AZX21" s="172"/>
      <c r="AZY21" s="172"/>
      <c r="AZZ21" s="172"/>
      <c r="BAA21" s="172"/>
      <c r="BAB21" s="172"/>
      <c r="BAC21" s="172"/>
      <c r="BAD21" s="172"/>
      <c r="BAE21" s="172"/>
      <c r="BAF21" s="172"/>
      <c r="BAG21" s="172"/>
      <c r="BAH21" s="172"/>
      <c r="BAI21" s="172"/>
      <c r="BAJ21" s="172"/>
      <c r="BAK21" s="172"/>
      <c r="BAL21" s="172"/>
      <c r="BAM21" s="172"/>
      <c r="BAN21" s="172"/>
      <c r="BAO21" s="172"/>
      <c r="BAP21" s="172"/>
      <c r="BAQ21" s="172"/>
      <c r="BAR21" s="172"/>
      <c r="BAS21" s="172"/>
      <c r="BAT21" s="172"/>
      <c r="BAU21" s="172"/>
      <c r="BAV21" s="172"/>
      <c r="BAW21" s="172"/>
      <c r="BAX21" s="172"/>
      <c r="BAY21" s="172"/>
      <c r="BAZ21" s="172"/>
      <c r="BBA21" s="172"/>
      <c r="BBB21" s="172"/>
      <c r="BBC21" s="172"/>
      <c r="BBD21" s="172"/>
      <c r="BBE21" s="172"/>
      <c r="BBF21" s="172"/>
      <c r="BBG21" s="172"/>
      <c r="BBH21" s="172"/>
      <c r="BBI21" s="172"/>
      <c r="BBJ21" s="172"/>
      <c r="BBK21" s="172"/>
      <c r="BBL21" s="172"/>
      <c r="BBM21" s="172"/>
      <c r="BBN21" s="172"/>
      <c r="BBO21" s="172"/>
      <c r="BBP21" s="172"/>
      <c r="BBQ21" s="172"/>
      <c r="BBR21" s="172"/>
      <c r="BBS21" s="172"/>
      <c r="BBT21" s="172"/>
      <c r="BBU21" s="172"/>
      <c r="BBV21" s="172"/>
      <c r="BBW21" s="172"/>
      <c r="BBX21" s="172"/>
      <c r="BBY21" s="172"/>
      <c r="BBZ21" s="172"/>
      <c r="BCA21" s="172"/>
      <c r="BCB21" s="172"/>
      <c r="BCC21" s="172"/>
      <c r="BCD21" s="172"/>
      <c r="BCE21" s="172"/>
      <c r="BCF21" s="172"/>
      <c r="BCG21" s="172"/>
      <c r="BCH21" s="172"/>
      <c r="BCI21" s="172"/>
      <c r="BCJ21" s="172"/>
      <c r="BCK21" s="172"/>
      <c r="BCL21" s="172"/>
      <c r="BCM21" s="172"/>
      <c r="BCN21" s="172"/>
      <c r="BCO21" s="172"/>
      <c r="BCP21" s="172"/>
      <c r="BCQ21" s="172"/>
      <c r="BCR21" s="172"/>
      <c r="BCS21" s="172"/>
      <c r="BCT21" s="172"/>
      <c r="BCU21" s="172"/>
      <c r="BCV21" s="172"/>
      <c r="BCW21" s="172"/>
      <c r="BCX21" s="172"/>
      <c r="BCY21" s="172"/>
      <c r="BCZ21" s="172"/>
      <c r="BDA21" s="172"/>
      <c r="BDB21" s="172"/>
      <c r="BDC21" s="172"/>
      <c r="BDD21" s="172"/>
      <c r="BDE21" s="172"/>
      <c r="BDF21" s="172"/>
      <c r="BDG21" s="172"/>
      <c r="BDH21" s="172"/>
      <c r="BDI21" s="172"/>
      <c r="BDJ21" s="172"/>
      <c r="BDK21" s="172"/>
      <c r="BDL21" s="172"/>
      <c r="BDM21" s="172"/>
      <c r="BDN21" s="172"/>
      <c r="BDO21" s="172"/>
      <c r="BDP21" s="172"/>
      <c r="BDQ21" s="172"/>
      <c r="BDR21" s="172"/>
      <c r="BDS21" s="172"/>
      <c r="BDT21" s="172"/>
      <c r="BDU21" s="172"/>
      <c r="BDV21" s="172"/>
      <c r="BDW21" s="172"/>
      <c r="BDX21" s="172"/>
      <c r="BDY21" s="172"/>
      <c r="BDZ21" s="172"/>
      <c r="BEA21" s="172"/>
      <c r="BEB21" s="172"/>
      <c r="BEC21" s="172"/>
      <c r="BED21" s="172"/>
      <c r="BEE21" s="172"/>
      <c r="BEF21" s="172"/>
      <c r="BEG21" s="172"/>
      <c r="BEH21" s="172"/>
      <c r="BEI21" s="172"/>
      <c r="BEJ21" s="172"/>
      <c r="BEK21" s="172"/>
      <c r="BEL21" s="172"/>
      <c r="BEM21" s="172"/>
      <c r="BEN21" s="172"/>
      <c r="BEO21" s="172"/>
      <c r="BEP21" s="172"/>
      <c r="BEQ21" s="172"/>
      <c r="BER21" s="172"/>
      <c r="BES21" s="172"/>
      <c r="BET21" s="172"/>
      <c r="BEU21" s="172"/>
      <c r="BEV21" s="172"/>
      <c r="BEW21" s="172"/>
      <c r="BEX21" s="172"/>
      <c r="BEY21" s="172"/>
      <c r="BEZ21" s="172"/>
      <c r="BFA21" s="172"/>
      <c r="BFB21" s="172"/>
      <c r="BFC21" s="172"/>
      <c r="BFD21" s="172"/>
      <c r="BFE21" s="172"/>
      <c r="BFF21" s="172"/>
      <c r="BFG21" s="172"/>
      <c r="BFH21" s="172"/>
      <c r="BFI21" s="172"/>
      <c r="BFJ21" s="172"/>
      <c r="BFK21" s="172"/>
      <c r="BFL21" s="172"/>
      <c r="BFM21" s="172"/>
      <c r="BFN21" s="172"/>
      <c r="BFO21" s="172"/>
      <c r="BFP21" s="172"/>
      <c r="BFQ21" s="172"/>
      <c r="BFR21" s="172"/>
      <c r="BFS21" s="172"/>
      <c r="BFT21" s="172"/>
      <c r="BFU21" s="172"/>
      <c r="BFV21" s="172"/>
      <c r="BFW21" s="172"/>
      <c r="BFX21" s="172"/>
      <c r="BFY21" s="172"/>
      <c r="BFZ21" s="172"/>
      <c r="BGA21" s="172"/>
      <c r="BGB21" s="172"/>
      <c r="BGC21" s="172"/>
      <c r="BGD21" s="172"/>
      <c r="BGE21" s="172"/>
      <c r="BGF21" s="172"/>
      <c r="BGG21" s="172"/>
      <c r="BGH21" s="172"/>
      <c r="BGI21" s="172"/>
      <c r="BGJ21" s="172"/>
      <c r="BGK21" s="172"/>
      <c r="BGL21" s="172"/>
      <c r="BGM21" s="172"/>
      <c r="BGN21" s="172"/>
      <c r="BGO21" s="172"/>
      <c r="BGP21" s="172"/>
      <c r="BGQ21" s="172"/>
      <c r="BGR21" s="172"/>
      <c r="BGS21" s="172"/>
      <c r="BGT21" s="172"/>
      <c r="BGU21" s="172"/>
      <c r="BGV21" s="172"/>
      <c r="BGW21" s="172"/>
      <c r="BGX21" s="172"/>
      <c r="BGY21" s="172"/>
      <c r="BGZ21" s="172"/>
      <c r="BHA21" s="172"/>
      <c r="BHB21" s="172"/>
      <c r="BHC21" s="172"/>
      <c r="BHD21" s="172"/>
      <c r="BHE21" s="172"/>
      <c r="BHF21" s="172"/>
      <c r="BHG21" s="172"/>
      <c r="BHH21" s="172"/>
      <c r="BHI21" s="172"/>
      <c r="BHJ21" s="172"/>
      <c r="BHK21" s="172"/>
      <c r="BHL21" s="172"/>
      <c r="BHM21" s="172"/>
      <c r="BHN21" s="172"/>
      <c r="BHO21" s="172"/>
      <c r="BHP21" s="172"/>
      <c r="BHQ21" s="172"/>
      <c r="BHR21" s="172"/>
      <c r="BHS21" s="172"/>
      <c r="BHT21" s="172"/>
      <c r="BHU21" s="172"/>
      <c r="BHV21" s="172"/>
      <c r="BHW21" s="172"/>
      <c r="BHX21" s="172"/>
      <c r="BHY21" s="172"/>
      <c r="BHZ21" s="172"/>
      <c r="BIA21" s="172"/>
      <c r="BIB21" s="172"/>
      <c r="BIC21" s="172"/>
      <c r="BID21" s="172"/>
      <c r="BIE21" s="172"/>
      <c r="BIF21" s="172"/>
      <c r="BIG21" s="172"/>
      <c r="BIH21" s="172"/>
      <c r="BII21" s="172"/>
      <c r="BIJ21" s="172"/>
      <c r="BIK21" s="172"/>
      <c r="BIL21" s="172"/>
      <c r="BIM21" s="172"/>
      <c r="BIN21" s="172"/>
      <c r="BIO21" s="172"/>
      <c r="BIP21" s="172"/>
      <c r="BIQ21" s="172"/>
      <c r="BIR21" s="172"/>
      <c r="BIS21" s="172"/>
      <c r="BIT21" s="172"/>
      <c r="BIU21" s="172"/>
      <c r="BIV21" s="172"/>
      <c r="BIW21" s="172"/>
      <c r="BIX21" s="172"/>
      <c r="BIY21" s="172"/>
      <c r="BIZ21" s="172"/>
      <c r="BJA21" s="172"/>
      <c r="BJB21" s="172"/>
      <c r="BJC21" s="172"/>
      <c r="BJD21" s="172"/>
      <c r="BJE21" s="172"/>
      <c r="BJF21" s="172"/>
      <c r="BJG21" s="172"/>
      <c r="BJH21" s="172"/>
      <c r="BJI21" s="172"/>
      <c r="BJJ21" s="172"/>
      <c r="BJK21" s="172"/>
      <c r="BJL21" s="172"/>
      <c r="BJM21" s="172"/>
      <c r="BJN21" s="172"/>
      <c r="BJO21" s="172"/>
      <c r="BJP21" s="172"/>
      <c r="BJQ21" s="172"/>
      <c r="BJR21" s="172"/>
      <c r="BJS21" s="172"/>
      <c r="BJT21" s="172"/>
      <c r="BJU21" s="172"/>
      <c r="BJV21" s="172"/>
      <c r="BJW21" s="172"/>
      <c r="BJX21" s="172"/>
      <c r="BJY21" s="172"/>
      <c r="BJZ21" s="172"/>
      <c r="BKA21" s="172"/>
      <c r="BKB21" s="172"/>
      <c r="BKC21" s="172"/>
      <c r="BKD21" s="172"/>
      <c r="BKE21" s="172"/>
      <c r="BKF21" s="172"/>
      <c r="BKG21" s="172"/>
      <c r="BKH21" s="172"/>
      <c r="BKI21" s="172"/>
      <c r="BKJ21" s="172"/>
      <c r="BKK21" s="172"/>
      <c r="BKL21" s="172"/>
      <c r="BKM21" s="172"/>
      <c r="BKN21" s="172"/>
      <c r="BKO21" s="172"/>
      <c r="BKP21" s="172"/>
      <c r="BKQ21" s="172"/>
      <c r="BKR21" s="172"/>
      <c r="BKS21" s="172"/>
      <c r="BKT21" s="172"/>
    </row>
    <row r="22" s="14" customFormat="1" ht="130" customHeight="1" spans="1:67">
      <c r="A22" s="70">
        <v>4</v>
      </c>
      <c r="B22" s="71" t="s">
        <v>102</v>
      </c>
      <c r="C22" s="72" t="s">
        <v>80</v>
      </c>
      <c r="D22" s="72">
        <v>3</v>
      </c>
      <c r="E22" s="72">
        <v>90</v>
      </c>
      <c r="F22" s="73">
        <f>E22*0.3</f>
        <v>27</v>
      </c>
      <c r="G22" s="70" t="s">
        <v>103</v>
      </c>
      <c r="H22" s="70" t="s">
        <v>104</v>
      </c>
      <c r="I22" s="70">
        <v>30</v>
      </c>
      <c r="J22" s="70"/>
      <c r="K22" s="70"/>
      <c r="L22" s="70"/>
      <c r="M22" s="70"/>
      <c r="N22" s="70"/>
      <c r="O22" s="70"/>
      <c r="P22" s="70"/>
      <c r="Q22" s="70"/>
      <c r="R22" s="70"/>
      <c r="S22" s="70"/>
      <c r="T22" s="70"/>
      <c r="U22" s="70"/>
      <c r="V22" s="127" t="s">
        <v>105</v>
      </c>
      <c r="W22" s="128" t="s">
        <v>106</v>
      </c>
      <c r="X22" s="70">
        <v>20</v>
      </c>
      <c r="Y22" s="73">
        <f>X27+R27+O27+L27+I27+U27</f>
        <v>100</v>
      </c>
      <c r="Z22" s="72">
        <f>Y22*0.4</f>
        <v>40</v>
      </c>
      <c r="AA22" s="127" t="s">
        <v>103</v>
      </c>
      <c r="AB22" s="128" t="s">
        <v>107</v>
      </c>
      <c r="AC22" s="70">
        <v>48</v>
      </c>
      <c r="AD22" s="128" t="s">
        <v>108</v>
      </c>
      <c r="AE22" s="128" t="s">
        <v>109</v>
      </c>
      <c r="AF22" s="70">
        <v>40</v>
      </c>
      <c r="AG22" s="70" t="s">
        <v>110</v>
      </c>
      <c r="AH22" s="70" t="s">
        <v>111</v>
      </c>
      <c r="AI22" s="70">
        <v>6</v>
      </c>
      <c r="AJ22" s="73">
        <f>AI27+AF27+AC27</f>
        <v>144</v>
      </c>
      <c r="AK22" s="72">
        <f>AJ22*0.4</f>
        <v>57.6</v>
      </c>
      <c r="AL22" s="70"/>
      <c r="AM22" s="70"/>
      <c r="AN22" s="70"/>
      <c r="AO22" s="70"/>
      <c r="AP22" s="70"/>
      <c r="AQ22" s="70"/>
      <c r="AR22" s="70"/>
      <c r="AS22" s="70"/>
      <c r="AT22" s="70"/>
      <c r="AU22" s="70"/>
      <c r="AV22" s="70"/>
      <c r="AW22" s="70"/>
      <c r="AX22" s="73">
        <f>AW27+AT27+AQ27+AN27</f>
        <v>0</v>
      </c>
      <c r="AY22" s="72">
        <f>AX22*0.2</f>
        <v>0</v>
      </c>
      <c r="AZ22" s="72">
        <f>(AY22+AK22+Z22)*0.7</f>
        <v>68.32</v>
      </c>
      <c r="BA22" s="72">
        <f>AZ22+F22</f>
        <v>95.32</v>
      </c>
      <c r="BB22" s="72"/>
      <c r="BC22" s="70">
        <v>4</v>
      </c>
      <c r="BD22" s="166"/>
      <c r="BE22" s="166"/>
      <c r="BF22" s="166"/>
      <c r="BG22" s="166"/>
      <c r="BH22" s="166"/>
      <c r="BI22" s="166"/>
      <c r="BJ22" s="166"/>
      <c r="BK22" s="166"/>
      <c r="BL22" s="166"/>
      <c r="BM22" s="166"/>
      <c r="BN22" s="166"/>
      <c r="BO22" s="166"/>
    </row>
    <row r="23" s="14" customFormat="1" ht="81" customHeight="1" spans="1:67">
      <c r="A23" s="70"/>
      <c r="B23" s="75"/>
      <c r="C23" s="76"/>
      <c r="D23" s="76"/>
      <c r="E23" s="76"/>
      <c r="F23" s="77"/>
      <c r="G23" s="70" t="s">
        <v>112</v>
      </c>
      <c r="H23" s="70" t="s">
        <v>113</v>
      </c>
      <c r="I23" s="70">
        <v>24</v>
      </c>
      <c r="J23" s="70"/>
      <c r="K23" s="70"/>
      <c r="L23" s="70"/>
      <c r="M23" s="70"/>
      <c r="N23" s="70"/>
      <c r="O23" s="70"/>
      <c r="P23" s="70"/>
      <c r="Q23" s="70"/>
      <c r="R23" s="70"/>
      <c r="S23" s="70"/>
      <c r="T23" s="70"/>
      <c r="U23" s="70"/>
      <c r="V23" s="70"/>
      <c r="W23" s="70"/>
      <c r="X23" s="70"/>
      <c r="Y23" s="77"/>
      <c r="Z23" s="76"/>
      <c r="AA23" s="70"/>
      <c r="AB23" s="70"/>
      <c r="AC23" s="70"/>
      <c r="AD23" s="128" t="s">
        <v>114</v>
      </c>
      <c r="AE23" s="128" t="s">
        <v>115</v>
      </c>
      <c r="AF23" s="70">
        <v>30</v>
      </c>
      <c r="AG23" s="70"/>
      <c r="AH23" s="70"/>
      <c r="AI23" s="70"/>
      <c r="AJ23" s="77"/>
      <c r="AK23" s="76"/>
      <c r="AL23" s="70"/>
      <c r="AM23" s="70"/>
      <c r="AN23" s="70"/>
      <c r="AO23" s="70"/>
      <c r="AP23" s="70"/>
      <c r="AQ23" s="70"/>
      <c r="AR23" s="70"/>
      <c r="AS23" s="70"/>
      <c r="AT23" s="70"/>
      <c r="AU23" s="70"/>
      <c r="AV23" s="70"/>
      <c r="AW23" s="70"/>
      <c r="AX23" s="77"/>
      <c r="AY23" s="76"/>
      <c r="AZ23" s="76"/>
      <c r="BA23" s="76"/>
      <c r="BB23" s="76"/>
      <c r="BC23" s="70"/>
      <c r="BD23" s="166"/>
      <c r="BE23" s="166"/>
      <c r="BF23" s="166"/>
      <c r="BG23" s="166"/>
      <c r="BH23" s="166"/>
      <c r="BI23" s="166"/>
      <c r="BJ23" s="166"/>
      <c r="BK23" s="166"/>
      <c r="BL23" s="166"/>
      <c r="BM23" s="166"/>
      <c r="BN23" s="166"/>
      <c r="BO23" s="166"/>
    </row>
    <row r="24" s="14" customFormat="1" ht="81" customHeight="1" spans="1:67">
      <c r="A24" s="70"/>
      <c r="B24" s="75"/>
      <c r="C24" s="76"/>
      <c r="D24" s="76"/>
      <c r="E24" s="76"/>
      <c r="F24" s="77"/>
      <c r="G24" s="70" t="s">
        <v>116</v>
      </c>
      <c r="H24" s="70" t="s">
        <v>117</v>
      </c>
      <c r="I24" s="70">
        <v>18</v>
      </c>
      <c r="J24" s="70"/>
      <c r="K24" s="70"/>
      <c r="L24" s="70"/>
      <c r="M24" s="70"/>
      <c r="N24" s="70"/>
      <c r="O24" s="70"/>
      <c r="P24" s="70"/>
      <c r="Q24" s="70"/>
      <c r="R24" s="70"/>
      <c r="S24" s="70"/>
      <c r="T24" s="70"/>
      <c r="U24" s="70"/>
      <c r="V24" s="70"/>
      <c r="W24" s="70"/>
      <c r="X24" s="70"/>
      <c r="Y24" s="77"/>
      <c r="Z24" s="76"/>
      <c r="AA24" s="70"/>
      <c r="AB24" s="70"/>
      <c r="AC24" s="70"/>
      <c r="AD24" s="128" t="s">
        <v>118</v>
      </c>
      <c r="AE24" s="128" t="s">
        <v>119</v>
      </c>
      <c r="AF24" s="70">
        <v>20</v>
      </c>
      <c r="AG24" s="70"/>
      <c r="AH24" s="70"/>
      <c r="AI24" s="70"/>
      <c r="AJ24" s="77"/>
      <c r="AK24" s="76"/>
      <c r="AL24" s="70"/>
      <c r="AM24" s="70"/>
      <c r="AN24" s="70"/>
      <c r="AO24" s="70"/>
      <c r="AP24" s="70"/>
      <c r="AQ24" s="70"/>
      <c r="AR24" s="70"/>
      <c r="AS24" s="70"/>
      <c r="AT24" s="70"/>
      <c r="AU24" s="70"/>
      <c r="AV24" s="70"/>
      <c r="AW24" s="70"/>
      <c r="AX24" s="77"/>
      <c r="AY24" s="76"/>
      <c r="AZ24" s="76"/>
      <c r="BA24" s="76"/>
      <c r="BB24" s="76"/>
      <c r="BC24" s="70"/>
      <c r="BD24" s="166"/>
      <c r="BE24" s="166"/>
      <c r="BF24" s="166"/>
      <c r="BG24" s="166"/>
      <c r="BH24" s="166"/>
      <c r="BI24" s="166"/>
      <c r="BJ24" s="166"/>
      <c r="BK24" s="166"/>
      <c r="BL24" s="166"/>
      <c r="BM24" s="166"/>
      <c r="BN24" s="166"/>
      <c r="BO24" s="166"/>
    </row>
    <row r="25" s="14" customFormat="1" ht="16" customHeight="1" spans="1:67">
      <c r="A25" s="70"/>
      <c r="B25" s="75"/>
      <c r="C25" s="76"/>
      <c r="D25" s="76"/>
      <c r="E25" s="76"/>
      <c r="F25" s="77"/>
      <c r="G25" s="70" t="s">
        <v>120</v>
      </c>
      <c r="H25" s="70" t="s">
        <v>121</v>
      </c>
      <c r="I25" s="70">
        <v>8</v>
      </c>
      <c r="J25" s="70"/>
      <c r="K25" s="70"/>
      <c r="L25" s="70"/>
      <c r="M25" s="70"/>
      <c r="N25" s="70"/>
      <c r="O25" s="70"/>
      <c r="P25" s="70"/>
      <c r="Q25" s="70"/>
      <c r="R25" s="70"/>
      <c r="S25" s="70"/>
      <c r="T25" s="70"/>
      <c r="U25" s="70"/>
      <c r="V25" s="70"/>
      <c r="W25" s="70"/>
      <c r="X25" s="70"/>
      <c r="Y25" s="77"/>
      <c r="Z25" s="76"/>
      <c r="AA25" s="70"/>
      <c r="AB25" s="70"/>
      <c r="AC25" s="70"/>
      <c r="AG25" s="70"/>
      <c r="AH25" s="70"/>
      <c r="AI25" s="70"/>
      <c r="AJ25" s="77"/>
      <c r="AK25" s="76"/>
      <c r="AL25" s="70"/>
      <c r="AM25" s="70"/>
      <c r="AN25" s="70"/>
      <c r="AO25" s="70"/>
      <c r="AP25" s="70"/>
      <c r="AQ25" s="70"/>
      <c r="AR25" s="70"/>
      <c r="AS25" s="70"/>
      <c r="AT25" s="70"/>
      <c r="AU25" s="70"/>
      <c r="AV25" s="70"/>
      <c r="AW25" s="70"/>
      <c r="AX25" s="77"/>
      <c r="AY25" s="76"/>
      <c r="AZ25" s="76"/>
      <c r="BA25" s="76"/>
      <c r="BB25" s="76"/>
      <c r="BC25" s="70"/>
      <c r="BD25" s="166"/>
      <c r="BE25" s="166"/>
      <c r="BF25" s="166"/>
      <c r="BG25" s="166"/>
      <c r="BH25" s="166"/>
      <c r="BI25" s="166"/>
      <c r="BJ25" s="166"/>
      <c r="BK25" s="166"/>
      <c r="BL25" s="166"/>
      <c r="BM25" s="166"/>
      <c r="BN25" s="166"/>
      <c r="BO25" s="166"/>
    </row>
    <row r="26" s="14" customFormat="1" ht="16" customHeight="1" spans="1:67">
      <c r="A26" s="70"/>
      <c r="B26" s="75"/>
      <c r="C26" s="76"/>
      <c r="D26" s="76"/>
      <c r="E26" s="76"/>
      <c r="F26" s="77"/>
      <c r="G26" s="72"/>
      <c r="H26" s="72"/>
      <c r="I26" s="72"/>
      <c r="J26" s="72"/>
      <c r="K26" s="72"/>
      <c r="L26" s="72"/>
      <c r="M26" s="72"/>
      <c r="N26" s="72"/>
      <c r="O26" s="72"/>
      <c r="P26" s="72"/>
      <c r="Q26" s="72"/>
      <c r="R26" s="72"/>
      <c r="S26" s="72"/>
      <c r="T26" s="72"/>
      <c r="U26" s="72"/>
      <c r="V26" s="72"/>
      <c r="W26" s="72"/>
      <c r="X26" s="72"/>
      <c r="Y26" s="77"/>
      <c r="Z26" s="76"/>
      <c r="AA26" s="72"/>
      <c r="AB26" s="72"/>
      <c r="AC26" s="72"/>
      <c r="AD26" s="72"/>
      <c r="AE26" s="72"/>
      <c r="AF26" s="72"/>
      <c r="AG26" s="72"/>
      <c r="AH26" s="72"/>
      <c r="AI26" s="72"/>
      <c r="AJ26" s="77"/>
      <c r="AK26" s="76"/>
      <c r="AL26" s="72"/>
      <c r="AM26" s="72"/>
      <c r="AN26" s="72"/>
      <c r="AO26" s="72"/>
      <c r="AP26" s="72"/>
      <c r="AQ26" s="72"/>
      <c r="AR26" s="72"/>
      <c r="AS26" s="72"/>
      <c r="AT26" s="72"/>
      <c r="AU26" s="72"/>
      <c r="AV26" s="72"/>
      <c r="AW26" s="72"/>
      <c r="AX26" s="77"/>
      <c r="AY26" s="76"/>
      <c r="AZ26" s="76"/>
      <c r="BA26" s="76"/>
      <c r="BB26" s="76"/>
      <c r="BC26" s="70"/>
      <c r="BD26" s="166"/>
      <c r="BE26" s="166"/>
      <c r="BF26" s="166"/>
      <c r="BG26" s="166"/>
      <c r="BH26" s="166"/>
      <c r="BI26" s="166"/>
      <c r="BJ26" s="166"/>
      <c r="BK26" s="166"/>
      <c r="BL26" s="166"/>
      <c r="BM26" s="166"/>
      <c r="BN26" s="166"/>
      <c r="BO26" s="166"/>
    </row>
    <row r="27" s="15" customFormat="1" ht="16" customHeight="1" spans="1:130">
      <c r="A27" s="70"/>
      <c r="B27" s="78"/>
      <c r="C27" s="79"/>
      <c r="D27" s="79"/>
      <c r="E27" s="79"/>
      <c r="F27" s="80"/>
      <c r="G27" s="13"/>
      <c r="H27" s="13" t="s">
        <v>60</v>
      </c>
      <c r="I27" s="13">
        <f>SUM(I22:I26)</f>
        <v>80</v>
      </c>
      <c r="K27" s="13" t="s">
        <v>60</v>
      </c>
      <c r="L27" s="13">
        <f>SUM(L22:L26)</f>
        <v>0</v>
      </c>
      <c r="M27" s="13"/>
      <c r="N27" s="13" t="s">
        <v>60</v>
      </c>
      <c r="O27" s="13">
        <f>SUM(O22:O26)</f>
        <v>0</v>
      </c>
      <c r="P27" s="13"/>
      <c r="Q27" s="13" t="s">
        <v>60</v>
      </c>
      <c r="R27" s="13">
        <f>SUM(R22:R26)</f>
        <v>0</v>
      </c>
      <c r="S27" s="13"/>
      <c r="T27" s="13" t="s">
        <v>60</v>
      </c>
      <c r="U27" s="13">
        <f>SUM(U22:U26)</f>
        <v>0</v>
      </c>
      <c r="V27" s="13"/>
      <c r="W27" s="13"/>
      <c r="X27" s="13">
        <f>SUM(X22:X26)</f>
        <v>20</v>
      </c>
      <c r="Y27" s="80"/>
      <c r="Z27" s="79"/>
      <c r="AA27" s="13"/>
      <c r="AB27" s="13" t="s">
        <v>60</v>
      </c>
      <c r="AC27" s="13">
        <f>SUM(AC22:AC26)</f>
        <v>48</v>
      </c>
      <c r="AD27" s="13"/>
      <c r="AE27" s="13" t="s">
        <v>60</v>
      </c>
      <c r="AF27" s="13">
        <f>SUM(AF22:AF26)</f>
        <v>90</v>
      </c>
      <c r="AG27" s="13"/>
      <c r="AH27" s="13" t="s">
        <v>60</v>
      </c>
      <c r="AI27" s="13">
        <f>SUM(AI22:AI26)</f>
        <v>6</v>
      </c>
      <c r="AJ27" s="80"/>
      <c r="AK27" s="79"/>
      <c r="AL27" s="13"/>
      <c r="AM27" s="13" t="s">
        <v>60</v>
      </c>
      <c r="AN27" s="13">
        <f>SUM(AN22:AN26)</f>
        <v>0</v>
      </c>
      <c r="AO27" s="13"/>
      <c r="AP27" s="13" t="s">
        <v>60</v>
      </c>
      <c r="AQ27" s="13">
        <f>SUM(AQ22:AQ26)</f>
        <v>0</v>
      </c>
      <c r="AR27" s="13"/>
      <c r="AS27" s="13" t="s">
        <v>60</v>
      </c>
      <c r="AT27" s="13">
        <f>SUM(AT22:AT26)</f>
        <v>0</v>
      </c>
      <c r="AU27" s="13"/>
      <c r="AV27" s="13" t="s">
        <v>60</v>
      </c>
      <c r="AW27" s="13">
        <f>SUM(AW22:AW26)</f>
        <v>0</v>
      </c>
      <c r="AX27" s="80"/>
      <c r="AY27" s="79"/>
      <c r="AZ27" s="79"/>
      <c r="BA27" s="79"/>
      <c r="BB27" s="79"/>
      <c r="BC27" s="70"/>
      <c r="BD27" s="166"/>
      <c r="BE27" s="166"/>
      <c r="BF27" s="166"/>
      <c r="BG27" s="166"/>
      <c r="BH27" s="166"/>
      <c r="BI27" s="166"/>
      <c r="BJ27" s="166"/>
      <c r="BK27" s="166"/>
      <c r="BL27" s="166"/>
      <c r="BM27" s="166"/>
      <c r="BN27" s="166"/>
      <c r="BO27" s="166"/>
      <c r="BP27" s="169"/>
      <c r="BQ27" s="169"/>
      <c r="BR27" s="169"/>
      <c r="BS27" s="169"/>
      <c r="BT27" s="169"/>
      <c r="BU27" s="169"/>
      <c r="BV27" s="169"/>
      <c r="BW27" s="169"/>
      <c r="BX27" s="169"/>
      <c r="BY27" s="169"/>
      <c r="BZ27" s="169"/>
      <c r="CA27" s="169"/>
      <c r="CB27" s="169"/>
      <c r="CC27" s="169"/>
      <c r="CD27" s="169"/>
      <c r="CE27" s="169"/>
      <c r="CF27" s="169"/>
      <c r="CG27" s="169"/>
      <c r="CH27" s="169"/>
      <c r="CI27" s="169"/>
      <c r="CJ27" s="169"/>
      <c r="CK27" s="169"/>
      <c r="CL27" s="169"/>
      <c r="CM27" s="169"/>
      <c r="CN27" s="169"/>
      <c r="CO27" s="169"/>
      <c r="CP27" s="169"/>
      <c r="CQ27" s="169"/>
      <c r="CR27" s="169"/>
      <c r="CS27" s="169"/>
      <c r="CT27" s="169"/>
      <c r="CU27" s="169"/>
      <c r="CV27" s="169"/>
      <c r="CW27" s="169"/>
      <c r="CX27" s="169"/>
      <c r="CY27" s="169"/>
      <c r="CZ27" s="169"/>
      <c r="DA27" s="169"/>
      <c r="DB27" s="169"/>
      <c r="DC27" s="169"/>
      <c r="DD27" s="169"/>
      <c r="DE27" s="169"/>
      <c r="DF27" s="169"/>
      <c r="DG27" s="169"/>
      <c r="DH27" s="169"/>
      <c r="DI27" s="169"/>
      <c r="DJ27" s="169"/>
      <c r="DK27" s="169"/>
      <c r="DL27" s="169"/>
      <c r="DM27" s="169"/>
      <c r="DN27" s="169"/>
      <c r="DO27" s="169"/>
      <c r="DP27" s="169"/>
      <c r="DQ27" s="169"/>
      <c r="DR27" s="169"/>
      <c r="DS27" s="169"/>
      <c r="DT27" s="169"/>
      <c r="DU27" s="169"/>
      <c r="DV27" s="169"/>
      <c r="DW27" s="169"/>
      <c r="DX27" s="169"/>
      <c r="DY27" s="169"/>
      <c r="DZ27" s="173"/>
    </row>
    <row r="28" s="16" customFormat="1" ht="71" customHeight="1" spans="1:67">
      <c r="A28" s="81">
        <v>5</v>
      </c>
      <c r="B28" s="82" t="s">
        <v>122</v>
      </c>
      <c r="C28" s="83" t="s">
        <v>123</v>
      </c>
      <c r="D28" s="83">
        <v>1</v>
      </c>
      <c r="E28" s="83">
        <v>100</v>
      </c>
      <c r="F28" s="84">
        <f>E28*0.3</f>
        <v>30</v>
      </c>
      <c r="G28" s="85" t="s">
        <v>124</v>
      </c>
      <c r="H28" s="85" t="s">
        <v>125</v>
      </c>
      <c r="I28" s="81">
        <v>30</v>
      </c>
      <c r="J28" s="85" t="s">
        <v>126</v>
      </c>
      <c r="K28" s="85" t="s">
        <v>127</v>
      </c>
      <c r="L28" s="81">
        <v>48</v>
      </c>
      <c r="M28" s="85"/>
      <c r="N28" s="85"/>
      <c r="O28" s="85"/>
      <c r="P28" s="85"/>
      <c r="Q28" s="85"/>
      <c r="R28" s="85"/>
      <c r="S28" s="85" t="s">
        <v>128</v>
      </c>
      <c r="T28" s="85" t="s">
        <v>129</v>
      </c>
      <c r="U28" s="81">
        <v>14.4</v>
      </c>
      <c r="V28" s="85" t="s">
        <v>130</v>
      </c>
      <c r="W28" s="85" t="s">
        <v>131</v>
      </c>
      <c r="X28" s="85">
        <v>7.2</v>
      </c>
      <c r="Y28" s="84">
        <f>X32+R32+O32+L32+I32+U32</f>
        <v>119.6</v>
      </c>
      <c r="Z28" s="83">
        <f>Y28*0.4</f>
        <v>47.84</v>
      </c>
      <c r="AA28" s="81"/>
      <c r="AB28" s="81"/>
      <c r="AC28" s="81"/>
      <c r="AD28" s="129" t="s">
        <v>132</v>
      </c>
      <c r="AE28" s="129" t="s">
        <v>133</v>
      </c>
      <c r="AF28" s="81">
        <v>50</v>
      </c>
      <c r="AG28" s="85" t="s">
        <v>134</v>
      </c>
      <c r="AH28" s="85" t="s">
        <v>135</v>
      </c>
      <c r="AI28" s="81">
        <v>24</v>
      </c>
      <c r="AJ28" s="84">
        <f>AI32+AF32+AC32</f>
        <v>110</v>
      </c>
      <c r="AK28" s="83">
        <f>AJ28*0.4</f>
        <v>44</v>
      </c>
      <c r="AL28" s="81"/>
      <c r="AM28" s="81"/>
      <c r="AN28" s="81"/>
      <c r="AO28" s="81"/>
      <c r="AP28" s="81"/>
      <c r="AQ28" s="81"/>
      <c r="AR28" s="81"/>
      <c r="AS28" s="81"/>
      <c r="AT28" s="81"/>
      <c r="AU28" s="81"/>
      <c r="AV28" s="81"/>
      <c r="AW28" s="81"/>
      <c r="AX28" s="84">
        <f>AW32+AT32+AQ32+AN32</f>
        <v>0</v>
      </c>
      <c r="AY28" s="83">
        <f>AX28*0.2</f>
        <v>0</v>
      </c>
      <c r="AZ28" s="83">
        <f>(AY28+AK28+Z28)*0.7</f>
        <v>64.288</v>
      </c>
      <c r="BA28" s="83">
        <f>AZ28+F28</f>
        <v>94.288</v>
      </c>
      <c r="BB28" s="83"/>
      <c r="BC28" s="81">
        <v>5</v>
      </c>
      <c r="BD28" s="167"/>
      <c r="BE28" s="167"/>
      <c r="BF28" s="167"/>
      <c r="BG28" s="167"/>
      <c r="BH28" s="167"/>
      <c r="BI28" s="167"/>
      <c r="BJ28" s="167"/>
      <c r="BK28" s="167"/>
      <c r="BL28" s="167"/>
      <c r="BM28" s="167"/>
      <c r="BN28" s="167"/>
      <c r="BO28" s="167"/>
    </row>
    <row r="29" s="16" customFormat="1" ht="71" customHeight="1" spans="1:67">
      <c r="A29" s="81"/>
      <c r="B29" s="86"/>
      <c r="C29" s="87"/>
      <c r="D29" s="87"/>
      <c r="E29" s="87"/>
      <c r="F29" s="88"/>
      <c r="G29" s="85" t="s">
        <v>136</v>
      </c>
      <c r="H29" s="85" t="s">
        <v>137</v>
      </c>
      <c r="I29" s="81">
        <v>20</v>
      </c>
      <c r="J29" s="85"/>
      <c r="K29" s="85"/>
      <c r="L29" s="81"/>
      <c r="M29" s="85"/>
      <c r="N29" s="85"/>
      <c r="O29" s="85"/>
      <c r="P29" s="85"/>
      <c r="Q29" s="85"/>
      <c r="R29" s="85"/>
      <c r="S29" s="129"/>
      <c r="T29" s="129"/>
      <c r="U29" s="81"/>
      <c r="V29" s="85"/>
      <c r="W29" s="85"/>
      <c r="X29" s="85"/>
      <c r="Y29" s="88"/>
      <c r="Z29" s="87"/>
      <c r="AA29" s="81"/>
      <c r="AB29" s="81"/>
      <c r="AC29" s="81"/>
      <c r="AD29" s="129"/>
      <c r="AE29" s="129"/>
      <c r="AF29" s="129"/>
      <c r="AG29" s="85" t="s">
        <v>138</v>
      </c>
      <c r="AH29" s="85" t="s">
        <v>139</v>
      </c>
      <c r="AI29" s="81">
        <v>18</v>
      </c>
      <c r="AJ29" s="88"/>
      <c r="AK29" s="87"/>
      <c r="AL29" s="81"/>
      <c r="AM29" s="81"/>
      <c r="AN29" s="81"/>
      <c r="AO29" s="81"/>
      <c r="AP29" s="81"/>
      <c r="AQ29" s="81"/>
      <c r="AR29" s="81"/>
      <c r="AS29" s="81"/>
      <c r="AT29" s="81"/>
      <c r="AU29" s="81"/>
      <c r="AV29" s="81"/>
      <c r="AW29" s="81"/>
      <c r="AX29" s="88"/>
      <c r="AY29" s="87"/>
      <c r="AZ29" s="87"/>
      <c r="BA29" s="87"/>
      <c r="BB29" s="87"/>
      <c r="BC29" s="81"/>
      <c r="BD29" s="167"/>
      <c r="BE29" s="167"/>
      <c r="BF29" s="167"/>
      <c r="BG29" s="167"/>
      <c r="BH29" s="167"/>
      <c r="BI29" s="167"/>
      <c r="BJ29" s="167"/>
      <c r="BK29" s="167"/>
      <c r="BL29" s="167"/>
      <c r="BM29" s="167"/>
      <c r="BN29" s="167"/>
      <c r="BO29" s="167"/>
    </row>
    <row r="30" s="16" customFormat="1" ht="71" customHeight="1" spans="1:67">
      <c r="A30" s="81"/>
      <c r="B30" s="86"/>
      <c r="C30" s="87"/>
      <c r="D30" s="87"/>
      <c r="E30" s="87"/>
      <c r="F30" s="88"/>
      <c r="G30" s="85"/>
      <c r="H30" s="85"/>
      <c r="I30" s="81"/>
      <c r="J30" s="85"/>
      <c r="K30" s="85"/>
      <c r="L30" s="81"/>
      <c r="M30" s="85"/>
      <c r="N30" s="85"/>
      <c r="O30" s="85"/>
      <c r="P30" s="85"/>
      <c r="Q30" s="85"/>
      <c r="R30" s="85"/>
      <c r="S30" s="85"/>
      <c r="T30" s="85"/>
      <c r="U30" s="81"/>
      <c r="V30" s="85"/>
      <c r="W30" s="85"/>
      <c r="X30" s="85"/>
      <c r="Y30" s="88"/>
      <c r="Z30" s="87"/>
      <c r="AA30" s="81"/>
      <c r="AB30" s="81"/>
      <c r="AC30" s="81"/>
      <c r="AD30" s="129"/>
      <c r="AE30" s="129"/>
      <c r="AF30" s="129"/>
      <c r="AG30" s="85" t="s">
        <v>140</v>
      </c>
      <c r="AH30" s="85" t="s">
        <v>141</v>
      </c>
      <c r="AI30" s="81">
        <v>12</v>
      </c>
      <c r="AJ30" s="88"/>
      <c r="AK30" s="87"/>
      <c r="AL30" s="81"/>
      <c r="AM30" s="81"/>
      <c r="AN30" s="81"/>
      <c r="AO30" s="81"/>
      <c r="AP30" s="81"/>
      <c r="AQ30" s="81"/>
      <c r="AR30" s="81"/>
      <c r="AS30" s="81"/>
      <c r="AT30" s="81"/>
      <c r="AU30" s="81"/>
      <c r="AV30" s="81"/>
      <c r="AW30" s="81"/>
      <c r="AX30" s="88"/>
      <c r="AY30" s="87"/>
      <c r="AZ30" s="87"/>
      <c r="BA30" s="87"/>
      <c r="BB30" s="87"/>
      <c r="BC30" s="81"/>
      <c r="BD30" s="167"/>
      <c r="BE30" s="167"/>
      <c r="BF30" s="167"/>
      <c r="BG30" s="167"/>
      <c r="BH30" s="167"/>
      <c r="BI30" s="167"/>
      <c r="BJ30" s="167"/>
      <c r="BK30" s="167"/>
      <c r="BL30" s="167"/>
      <c r="BM30" s="167"/>
      <c r="BN30" s="167"/>
      <c r="BO30" s="167"/>
    </row>
    <row r="31" s="16" customFormat="1" ht="71" customHeight="1" spans="1:67">
      <c r="A31" s="81"/>
      <c r="B31" s="86"/>
      <c r="C31" s="87"/>
      <c r="D31" s="87"/>
      <c r="E31" s="87"/>
      <c r="F31" s="88"/>
      <c r="G31" s="85"/>
      <c r="H31" s="85"/>
      <c r="I31" s="81"/>
      <c r="J31" s="85"/>
      <c r="K31" s="85"/>
      <c r="L31" s="81"/>
      <c r="M31" s="85"/>
      <c r="N31" s="85"/>
      <c r="O31" s="85"/>
      <c r="P31" s="85"/>
      <c r="Q31" s="85"/>
      <c r="R31" s="85"/>
      <c r="S31" s="85"/>
      <c r="T31" s="85"/>
      <c r="U31" s="81"/>
      <c r="V31" s="85"/>
      <c r="W31" s="85"/>
      <c r="X31" s="85"/>
      <c r="Y31" s="88"/>
      <c r="Z31" s="87"/>
      <c r="AD31" s="139"/>
      <c r="AE31" s="140"/>
      <c r="AF31" s="81"/>
      <c r="AG31" s="129" t="s">
        <v>142</v>
      </c>
      <c r="AH31" s="129" t="s">
        <v>143</v>
      </c>
      <c r="AI31" s="81">
        <v>6</v>
      </c>
      <c r="AJ31" s="88"/>
      <c r="AK31" s="87"/>
      <c r="AL31" s="81"/>
      <c r="AM31" s="81"/>
      <c r="AN31" s="81"/>
      <c r="AO31" s="81"/>
      <c r="AP31" s="81"/>
      <c r="AQ31" s="81"/>
      <c r="AR31" s="81"/>
      <c r="AS31" s="81"/>
      <c r="AT31" s="81"/>
      <c r="AU31" s="81"/>
      <c r="AV31" s="81"/>
      <c r="AW31" s="81"/>
      <c r="AX31" s="88"/>
      <c r="AY31" s="87"/>
      <c r="AZ31" s="87"/>
      <c r="BA31" s="87"/>
      <c r="BB31" s="87"/>
      <c r="BC31" s="81"/>
      <c r="BD31" s="167"/>
      <c r="BE31" s="167"/>
      <c r="BF31" s="167"/>
      <c r="BG31" s="167"/>
      <c r="BH31" s="167"/>
      <c r="BI31" s="167"/>
      <c r="BJ31" s="167"/>
      <c r="BK31" s="167"/>
      <c r="BL31" s="167"/>
      <c r="BM31" s="167"/>
      <c r="BN31" s="167"/>
      <c r="BO31" s="167"/>
    </row>
    <row r="32" s="17" customFormat="1" ht="16" customHeight="1" spans="1:142">
      <c r="A32" s="81"/>
      <c r="B32" s="89"/>
      <c r="C32" s="90"/>
      <c r="D32" s="90"/>
      <c r="E32" s="90"/>
      <c r="F32" s="91"/>
      <c r="G32" s="92"/>
      <c r="H32" s="92" t="s">
        <v>60</v>
      </c>
      <c r="I32" s="92">
        <f>SUM(I28:I31)</f>
        <v>50</v>
      </c>
      <c r="K32" s="92" t="s">
        <v>60</v>
      </c>
      <c r="L32" s="92">
        <f>SUM(L28:L31)</f>
        <v>48</v>
      </c>
      <c r="M32" s="92"/>
      <c r="N32" s="92" t="s">
        <v>60</v>
      </c>
      <c r="O32" s="92">
        <f>SUM(O28:O31)</f>
        <v>0</v>
      </c>
      <c r="P32" s="92"/>
      <c r="Q32" s="92" t="s">
        <v>60</v>
      </c>
      <c r="R32" s="92">
        <f>SUM(R28:R31)</f>
        <v>0</v>
      </c>
      <c r="S32" s="92"/>
      <c r="T32" s="92" t="s">
        <v>60</v>
      </c>
      <c r="U32" s="92">
        <f>SUM(U28:U31)</f>
        <v>14.4</v>
      </c>
      <c r="V32" s="92"/>
      <c r="W32" s="92"/>
      <c r="X32" s="92">
        <f>SUM(X28:X31)</f>
        <v>7.2</v>
      </c>
      <c r="Y32" s="91"/>
      <c r="Z32" s="90"/>
      <c r="AA32" s="92"/>
      <c r="AB32" s="92" t="s">
        <v>60</v>
      </c>
      <c r="AC32" s="92">
        <f>SUM(AC28:AC31)</f>
        <v>0</v>
      </c>
      <c r="AD32" s="92"/>
      <c r="AE32" s="92" t="s">
        <v>60</v>
      </c>
      <c r="AF32" s="92">
        <f>SUM(AF28:AF31)</f>
        <v>50</v>
      </c>
      <c r="AG32" s="92"/>
      <c r="AH32" s="92" t="s">
        <v>60</v>
      </c>
      <c r="AI32" s="92">
        <f>SUM(AI28:AI31)</f>
        <v>60</v>
      </c>
      <c r="AJ32" s="91"/>
      <c r="AK32" s="90"/>
      <c r="AL32" s="92"/>
      <c r="AM32" s="92" t="s">
        <v>60</v>
      </c>
      <c r="AN32" s="92">
        <f>SUM(AN28:AN31)</f>
        <v>0</v>
      </c>
      <c r="AO32" s="92"/>
      <c r="AP32" s="92" t="s">
        <v>60</v>
      </c>
      <c r="AQ32" s="92">
        <f>SUM(AQ28:AQ31)</f>
        <v>0</v>
      </c>
      <c r="AR32" s="92"/>
      <c r="AS32" s="92" t="s">
        <v>60</v>
      </c>
      <c r="AT32" s="92">
        <f>SUM(AT28:AT31)</f>
        <v>0</v>
      </c>
      <c r="AU32" s="92"/>
      <c r="AV32" s="92" t="s">
        <v>60</v>
      </c>
      <c r="AW32" s="92">
        <f>SUM(AW28:AW31)</f>
        <v>0</v>
      </c>
      <c r="AX32" s="91"/>
      <c r="AY32" s="90"/>
      <c r="AZ32" s="90"/>
      <c r="BA32" s="90"/>
      <c r="BB32" s="90"/>
      <c r="BC32" s="81"/>
      <c r="BD32" s="168"/>
      <c r="BE32" s="168"/>
      <c r="BF32" s="168"/>
      <c r="BG32" s="168"/>
      <c r="BH32" s="168"/>
      <c r="BI32" s="168"/>
      <c r="BJ32" s="168"/>
      <c r="BK32" s="168"/>
      <c r="BL32" s="168"/>
      <c r="BM32" s="168"/>
      <c r="BN32" s="168"/>
      <c r="BO32" s="168"/>
      <c r="BP32" s="168"/>
      <c r="BQ32" s="168"/>
      <c r="BR32" s="168"/>
      <c r="BS32" s="168"/>
      <c r="BT32" s="168"/>
      <c r="BU32" s="168"/>
      <c r="BV32" s="168"/>
      <c r="BW32" s="168"/>
      <c r="BX32" s="168"/>
      <c r="BY32" s="168"/>
      <c r="BZ32" s="168"/>
      <c r="CA32" s="168"/>
      <c r="CB32" s="168"/>
      <c r="CC32" s="168"/>
      <c r="CD32" s="168"/>
      <c r="CE32" s="168"/>
      <c r="CF32" s="168"/>
      <c r="CG32" s="168"/>
      <c r="CH32" s="168"/>
      <c r="CI32" s="168"/>
      <c r="CJ32" s="168"/>
      <c r="CK32" s="168"/>
      <c r="CL32" s="168"/>
      <c r="CM32" s="168"/>
      <c r="CN32" s="168"/>
      <c r="CO32" s="168"/>
      <c r="CP32" s="168"/>
      <c r="CQ32" s="168"/>
      <c r="CR32" s="168"/>
      <c r="CS32" s="168"/>
      <c r="CT32" s="168"/>
      <c r="CU32" s="168"/>
      <c r="CV32" s="168"/>
      <c r="CW32" s="168"/>
      <c r="CX32" s="168"/>
      <c r="CY32" s="168"/>
      <c r="CZ32" s="168"/>
      <c r="DA32" s="168"/>
      <c r="DB32" s="168"/>
      <c r="DC32" s="168"/>
      <c r="DD32" s="168"/>
      <c r="DE32" s="168"/>
      <c r="DF32" s="168"/>
      <c r="DG32" s="168"/>
      <c r="DH32" s="168"/>
      <c r="DI32" s="168"/>
      <c r="DJ32" s="168"/>
      <c r="DK32" s="168"/>
      <c r="DL32" s="168"/>
      <c r="DM32" s="168"/>
      <c r="DN32" s="168"/>
      <c r="DO32" s="168"/>
      <c r="DP32" s="168"/>
      <c r="DQ32" s="168"/>
      <c r="DR32" s="168"/>
      <c r="DS32" s="168"/>
      <c r="DT32" s="168"/>
      <c r="DU32" s="168"/>
      <c r="DV32" s="168"/>
      <c r="DW32" s="168"/>
      <c r="DX32" s="168"/>
      <c r="DY32" s="168"/>
      <c r="DZ32" s="168"/>
      <c r="EA32" s="168"/>
      <c r="EB32" s="168"/>
      <c r="EC32" s="168"/>
      <c r="ED32" s="168"/>
      <c r="EE32" s="168"/>
      <c r="EF32" s="168"/>
      <c r="EG32" s="168"/>
      <c r="EH32" s="168"/>
      <c r="EI32" s="168"/>
      <c r="EJ32" s="168"/>
      <c r="EK32" s="168"/>
      <c r="EL32" s="175"/>
    </row>
    <row r="33" s="14" customFormat="1" ht="114" customHeight="1" spans="1:67">
      <c r="A33" s="70">
        <v>6</v>
      </c>
      <c r="B33" s="71" t="s">
        <v>144</v>
      </c>
      <c r="C33" s="72" t="s">
        <v>145</v>
      </c>
      <c r="D33" s="72">
        <v>1</v>
      </c>
      <c r="E33" s="72">
        <v>100</v>
      </c>
      <c r="F33" s="73">
        <f>E33*0.3</f>
        <v>30</v>
      </c>
      <c r="G33" s="93" t="s">
        <v>94</v>
      </c>
      <c r="H33" s="94" t="s">
        <v>146</v>
      </c>
      <c r="I33" s="70">
        <v>20</v>
      </c>
      <c r="J33" s="74" t="s">
        <v>147</v>
      </c>
      <c r="K33" s="74" t="s">
        <v>148</v>
      </c>
      <c r="L33" s="70">
        <v>60</v>
      </c>
      <c r="M33" s="70"/>
      <c r="N33" s="70"/>
      <c r="O33" s="70"/>
      <c r="P33" s="70"/>
      <c r="Q33" s="70"/>
      <c r="R33" s="70"/>
      <c r="S33" s="70"/>
      <c r="T33" s="70"/>
      <c r="U33" s="70"/>
      <c r="V33" s="70" t="s">
        <v>149</v>
      </c>
      <c r="W33" s="70" t="s">
        <v>150</v>
      </c>
      <c r="X33" s="70">
        <v>9</v>
      </c>
      <c r="Y33" s="73">
        <f>X38+R38+O38+L38+I38+U38</f>
        <v>89</v>
      </c>
      <c r="Z33" s="72">
        <f>Y33*0.4</f>
        <v>35.6</v>
      </c>
      <c r="AA33" s="70" t="s">
        <v>151</v>
      </c>
      <c r="AB33" s="70" t="s">
        <v>152</v>
      </c>
      <c r="AC33" s="70">
        <v>64</v>
      </c>
      <c r="AD33" s="70" t="s">
        <v>153</v>
      </c>
      <c r="AE33" s="70" t="s">
        <v>154</v>
      </c>
      <c r="AF33" s="70">
        <v>40</v>
      </c>
      <c r="AG33" s="138" t="s">
        <v>155</v>
      </c>
      <c r="AH33" s="138" t="s">
        <v>141</v>
      </c>
      <c r="AI33" s="70">
        <v>18</v>
      </c>
      <c r="AJ33" s="73">
        <f>AI38+AF38+AC38</f>
        <v>122</v>
      </c>
      <c r="AK33" s="72">
        <f>AJ33*0.4</f>
        <v>48.8</v>
      </c>
      <c r="AL33" s="70"/>
      <c r="AM33" s="70"/>
      <c r="AN33" s="70"/>
      <c r="AO33" s="70"/>
      <c r="AP33" s="70"/>
      <c r="AQ33" s="70"/>
      <c r="AR33" s="70"/>
      <c r="AS33" s="70"/>
      <c r="AT33" s="70"/>
      <c r="AU33" s="70"/>
      <c r="AV33" s="70"/>
      <c r="AW33" s="70"/>
      <c r="AX33" s="73">
        <f>AW38+AT38+AQ38+AN38</f>
        <v>0</v>
      </c>
      <c r="AY33" s="72">
        <f>AX33*0.2</f>
        <v>0</v>
      </c>
      <c r="AZ33" s="72">
        <f>(AY33+AK33+Z33)*0.7</f>
        <v>59.08</v>
      </c>
      <c r="BA33" s="72">
        <f>AZ33+F33</f>
        <v>89.08</v>
      </c>
      <c r="BB33" s="72"/>
      <c r="BC33" s="70">
        <v>6</v>
      </c>
      <c r="BD33" s="166"/>
      <c r="BE33" s="166"/>
      <c r="BF33" s="166"/>
      <c r="BG33" s="166"/>
      <c r="BH33" s="166"/>
      <c r="BI33" s="166"/>
      <c r="BJ33" s="166"/>
      <c r="BK33" s="166"/>
      <c r="BL33" s="166"/>
      <c r="BM33" s="166"/>
      <c r="BN33" s="166"/>
      <c r="BO33" s="166"/>
    </row>
    <row r="34" s="14" customFormat="1" ht="109" customHeight="1" spans="1:55">
      <c r="A34" s="70"/>
      <c r="B34" s="75"/>
      <c r="C34" s="76"/>
      <c r="D34" s="76"/>
      <c r="E34" s="76"/>
      <c r="F34" s="77"/>
      <c r="G34" s="70"/>
      <c r="H34" s="70"/>
      <c r="I34" s="70"/>
      <c r="J34" s="70"/>
      <c r="K34" s="70"/>
      <c r="L34" s="70"/>
      <c r="M34" s="70"/>
      <c r="N34" s="70"/>
      <c r="O34" s="70"/>
      <c r="P34" s="70"/>
      <c r="Q34" s="70"/>
      <c r="R34" s="70"/>
      <c r="S34" s="70"/>
      <c r="T34" s="70"/>
      <c r="U34" s="70"/>
      <c r="V34" s="70"/>
      <c r="W34" s="70"/>
      <c r="X34" s="70"/>
      <c r="Y34" s="77"/>
      <c r="Z34" s="76"/>
      <c r="AA34" s="70"/>
      <c r="AB34" s="70"/>
      <c r="AC34" s="70"/>
      <c r="AD34" s="138"/>
      <c r="AE34" s="141"/>
      <c r="AF34" s="72"/>
      <c r="AG34" s="151"/>
      <c r="AH34" s="151"/>
      <c r="AI34" s="152"/>
      <c r="AJ34" s="77"/>
      <c r="AK34" s="76"/>
      <c r="AL34" s="70"/>
      <c r="AM34" s="70"/>
      <c r="AN34" s="70"/>
      <c r="AO34" s="70"/>
      <c r="AP34" s="70"/>
      <c r="AQ34" s="70"/>
      <c r="AR34" s="70"/>
      <c r="AS34" s="70"/>
      <c r="AT34" s="70"/>
      <c r="AU34" s="70"/>
      <c r="AV34" s="70"/>
      <c r="AW34" s="70"/>
      <c r="AX34" s="77"/>
      <c r="AY34" s="76"/>
      <c r="AZ34" s="76"/>
      <c r="BA34" s="76"/>
      <c r="BB34" s="76"/>
      <c r="BC34" s="70"/>
    </row>
    <row r="35" s="14" customFormat="1" ht="108" customHeight="1" spans="1:55">
      <c r="A35" s="70"/>
      <c r="B35" s="75"/>
      <c r="C35" s="76"/>
      <c r="D35" s="76"/>
      <c r="E35" s="76"/>
      <c r="F35" s="77"/>
      <c r="G35" s="70"/>
      <c r="H35" s="70"/>
      <c r="I35" s="70"/>
      <c r="J35" s="70"/>
      <c r="K35" s="70"/>
      <c r="L35" s="70"/>
      <c r="M35" s="70"/>
      <c r="N35" s="70"/>
      <c r="O35" s="70"/>
      <c r="P35" s="70"/>
      <c r="Q35" s="70"/>
      <c r="R35" s="70"/>
      <c r="S35" s="70"/>
      <c r="T35" s="70"/>
      <c r="U35" s="70"/>
      <c r="V35" s="70"/>
      <c r="W35" s="70"/>
      <c r="X35" s="70"/>
      <c r="Y35" s="77"/>
      <c r="Z35" s="76"/>
      <c r="AA35" s="70"/>
      <c r="AB35" s="70"/>
      <c r="AC35" s="70"/>
      <c r="AD35" s="70"/>
      <c r="AE35" s="70"/>
      <c r="AF35" s="70"/>
      <c r="AG35" s="93"/>
      <c r="AH35" s="93"/>
      <c r="AI35" s="93"/>
      <c r="AJ35" s="77"/>
      <c r="AK35" s="76"/>
      <c r="AL35" s="70"/>
      <c r="AM35" s="70"/>
      <c r="AN35" s="70"/>
      <c r="AO35" s="70"/>
      <c r="AP35" s="70"/>
      <c r="AQ35" s="70"/>
      <c r="AR35" s="70"/>
      <c r="AS35" s="70"/>
      <c r="AT35" s="70"/>
      <c r="AU35" s="70"/>
      <c r="AV35" s="70"/>
      <c r="AW35" s="70"/>
      <c r="AX35" s="77"/>
      <c r="AY35" s="76"/>
      <c r="AZ35" s="76"/>
      <c r="BA35" s="76"/>
      <c r="BB35" s="76"/>
      <c r="BC35" s="70"/>
    </row>
    <row r="36" s="14" customFormat="1" ht="71" customHeight="1" spans="1:55">
      <c r="A36" s="70"/>
      <c r="B36" s="75"/>
      <c r="C36" s="76"/>
      <c r="D36" s="76"/>
      <c r="E36" s="76"/>
      <c r="F36" s="77"/>
      <c r="G36" s="70"/>
      <c r="H36" s="70"/>
      <c r="I36" s="70"/>
      <c r="J36" s="70"/>
      <c r="K36" s="70"/>
      <c r="L36" s="70"/>
      <c r="M36" s="70"/>
      <c r="N36" s="70"/>
      <c r="O36" s="70"/>
      <c r="P36" s="70"/>
      <c r="Q36" s="70"/>
      <c r="R36" s="70"/>
      <c r="S36" s="70"/>
      <c r="T36" s="70"/>
      <c r="U36" s="70"/>
      <c r="V36" s="70"/>
      <c r="W36" s="70"/>
      <c r="X36" s="70"/>
      <c r="Y36" s="77"/>
      <c r="Z36" s="76"/>
      <c r="AA36" s="70"/>
      <c r="AB36" s="70"/>
      <c r="AC36" s="70"/>
      <c r="AD36" s="70"/>
      <c r="AE36" s="70"/>
      <c r="AF36" s="70"/>
      <c r="AG36" s="70"/>
      <c r="AH36" s="70"/>
      <c r="AI36" s="70"/>
      <c r="AJ36" s="77"/>
      <c r="AK36" s="76"/>
      <c r="AL36" s="70"/>
      <c r="AM36" s="70"/>
      <c r="AN36" s="70"/>
      <c r="AO36" s="70"/>
      <c r="AP36" s="70"/>
      <c r="AQ36" s="70"/>
      <c r="AR36" s="70"/>
      <c r="AS36" s="70"/>
      <c r="AT36" s="70"/>
      <c r="AU36" s="70"/>
      <c r="AV36" s="70"/>
      <c r="AW36" s="70"/>
      <c r="AX36" s="77"/>
      <c r="AY36" s="76"/>
      <c r="AZ36" s="76"/>
      <c r="BA36" s="76"/>
      <c r="BB36" s="76"/>
      <c r="BC36" s="70"/>
    </row>
    <row r="37" s="14" customFormat="1" ht="71" customHeight="1" spans="1:55">
      <c r="A37" s="70"/>
      <c r="B37" s="75"/>
      <c r="C37" s="76"/>
      <c r="D37" s="76"/>
      <c r="E37" s="76"/>
      <c r="F37" s="77"/>
      <c r="G37" s="72"/>
      <c r="H37" s="72"/>
      <c r="I37" s="72"/>
      <c r="J37" s="72"/>
      <c r="K37" s="72"/>
      <c r="L37" s="72"/>
      <c r="M37" s="72"/>
      <c r="N37" s="72"/>
      <c r="O37" s="72"/>
      <c r="P37" s="72"/>
      <c r="Q37" s="72"/>
      <c r="R37" s="72"/>
      <c r="S37" s="72"/>
      <c r="T37" s="72"/>
      <c r="U37" s="72"/>
      <c r="V37" s="72"/>
      <c r="W37" s="72"/>
      <c r="X37" s="72"/>
      <c r="Y37" s="77"/>
      <c r="Z37" s="76"/>
      <c r="AA37" s="72"/>
      <c r="AB37" s="72"/>
      <c r="AC37" s="72"/>
      <c r="AD37" s="72"/>
      <c r="AE37" s="72"/>
      <c r="AF37" s="72"/>
      <c r="AG37" s="72"/>
      <c r="AH37" s="72"/>
      <c r="AI37" s="72"/>
      <c r="AJ37" s="77"/>
      <c r="AK37" s="76"/>
      <c r="AL37" s="72"/>
      <c r="AM37" s="72"/>
      <c r="AN37" s="72"/>
      <c r="AO37" s="72"/>
      <c r="AP37" s="72"/>
      <c r="AQ37" s="72"/>
      <c r="AR37" s="72"/>
      <c r="AS37" s="72"/>
      <c r="AT37" s="72"/>
      <c r="AU37" s="72"/>
      <c r="AV37" s="72"/>
      <c r="AW37" s="72"/>
      <c r="AX37" s="77"/>
      <c r="AY37" s="76"/>
      <c r="AZ37" s="76"/>
      <c r="BA37" s="76"/>
      <c r="BB37" s="76"/>
      <c r="BC37" s="70"/>
    </row>
    <row r="38" s="15" customFormat="1" ht="16" customHeight="1" spans="1:130">
      <c r="A38" s="70"/>
      <c r="B38" s="78"/>
      <c r="C38" s="79"/>
      <c r="D38" s="79"/>
      <c r="E38" s="79"/>
      <c r="F38" s="80"/>
      <c r="G38" s="13"/>
      <c r="H38" s="13" t="s">
        <v>60</v>
      </c>
      <c r="I38" s="13">
        <f>SUM(I33:I37)</f>
        <v>20</v>
      </c>
      <c r="K38" s="13" t="s">
        <v>60</v>
      </c>
      <c r="L38" s="13">
        <f>SUM(L33:L37)</f>
        <v>60</v>
      </c>
      <c r="M38" s="13"/>
      <c r="N38" s="13" t="s">
        <v>60</v>
      </c>
      <c r="O38" s="13">
        <f>SUM(O33:O37)</f>
        <v>0</v>
      </c>
      <c r="P38" s="13"/>
      <c r="Q38" s="13" t="s">
        <v>60</v>
      </c>
      <c r="R38" s="13">
        <f>SUM(R33:R37)</f>
        <v>0</v>
      </c>
      <c r="S38" s="13"/>
      <c r="T38" s="13" t="s">
        <v>60</v>
      </c>
      <c r="U38" s="13">
        <f>SUM(U33:U37)</f>
        <v>0</v>
      </c>
      <c r="V38" s="13"/>
      <c r="W38" s="13"/>
      <c r="X38" s="13">
        <f>SUM(X33:X37)</f>
        <v>9</v>
      </c>
      <c r="Y38" s="80"/>
      <c r="Z38" s="79"/>
      <c r="AA38" s="13"/>
      <c r="AB38" s="13" t="s">
        <v>60</v>
      </c>
      <c r="AC38" s="13">
        <f>SUM(AC33:AC37)</f>
        <v>64</v>
      </c>
      <c r="AD38" s="13"/>
      <c r="AE38" s="13" t="s">
        <v>60</v>
      </c>
      <c r="AF38" s="13">
        <f>SUM(AF33:AF37)</f>
        <v>40</v>
      </c>
      <c r="AG38" s="13"/>
      <c r="AH38" s="13" t="s">
        <v>60</v>
      </c>
      <c r="AI38" s="13">
        <f>SUM(AI33:AI37)</f>
        <v>18</v>
      </c>
      <c r="AJ38" s="80"/>
      <c r="AK38" s="79"/>
      <c r="AL38" s="13"/>
      <c r="AM38" s="13" t="s">
        <v>60</v>
      </c>
      <c r="AN38" s="13">
        <f>SUM(AN33:AN37)</f>
        <v>0</v>
      </c>
      <c r="AO38" s="13"/>
      <c r="AP38" s="13" t="s">
        <v>60</v>
      </c>
      <c r="AQ38" s="13">
        <f>SUM(AQ33:AQ37)</f>
        <v>0</v>
      </c>
      <c r="AR38" s="13"/>
      <c r="AS38" s="13" t="s">
        <v>60</v>
      </c>
      <c r="AT38" s="13">
        <f>SUM(AT33:AT37)</f>
        <v>0</v>
      </c>
      <c r="AU38" s="13"/>
      <c r="AV38" s="13" t="s">
        <v>60</v>
      </c>
      <c r="AW38" s="13">
        <f>SUM(AW33:AW37)</f>
        <v>0</v>
      </c>
      <c r="AX38" s="80"/>
      <c r="AY38" s="79"/>
      <c r="AZ38" s="79"/>
      <c r="BA38" s="79"/>
      <c r="BB38" s="79"/>
      <c r="BC38" s="70"/>
      <c r="BD38" s="169"/>
      <c r="BE38" s="169"/>
      <c r="BF38" s="169"/>
      <c r="BG38" s="169"/>
      <c r="BH38" s="169"/>
      <c r="BI38" s="169"/>
      <c r="BJ38" s="169"/>
      <c r="BK38" s="169"/>
      <c r="BL38" s="169"/>
      <c r="BM38" s="169"/>
      <c r="BN38" s="169"/>
      <c r="BO38" s="169"/>
      <c r="BP38" s="169"/>
      <c r="BQ38" s="169"/>
      <c r="BR38" s="169"/>
      <c r="BS38" s="169"/>
      <c r="BT38" s="169"/>
      <c r="BU38" s="169"/>
      <c r="BV38" s="169"/>
      <c r="BW38" s="169"/>
      <c r="BX38" s="169"/>
      <c r="BY38" s="169"/>
      <c r="BZ38" s="169"/>
      <c r="CA38" s="169"/>
      <c r="CB38" s="169"/>
      <c r="CC38" s="169"/>
      <c r="CD38" s="169"/>
      <c r="CE38" s="169"/>
      <c r="CF38" s="169"/>
      <c r="CG38" s="169"/>
      <c r="CH38" s="169"/>
      <c r="CI38" s="169"/>
      <c r="CJ38" s="169"/>
      <c r="CK38" s="169"/>
      <c r="CL38" s="169"/>
      <c r="CM38" s="169"/>
      <c r="CN38" s="169"/>
      <c r="CO38" s="169"/>
      <c r="CP38" s="169"/>
      <c r="CQ38" s="169"/>
      <c r="CR38" s="169"/>
      <c r="CS38" s="169"/>
      <c r="CT38" s="169"/>
      <c r="CU38" s="169"/>
      <c r="CV38" s="169"/>
      <c r="CW38" s="169"/>
      <c r="CX38" s="169"/>
      <c r="CY38" s="169"/>
      <c r="CZ38" s="169"/>
      <c r="DA38" s="169"/>
      <c r="DB38" s="169"/>
      <c r="DC38" s="169"/>
      <c r="DD38" s="169"/>
      <c r="DE38" s="169"/>
      <c r="DF38" s="169"/>
      <c r="DG38" s="169"/>
      <c r="DH38" s="169"/>
      <c r="DI38" s="169"/>
      <c r="DJ38" s="169"/>
      <c r="DK38" s="169"/>
      <c r="DL38" s="169"/>
      <c r="DM38" s="169"/>
      <c r="DN38" s="169"/>
      <c r="DO38" s="169"/>
      <c r="DP38" s="169"/>
      <c r="DQ38" s="169"/>
      <c r="DR38" s="169"/>
      <c r="DS38" s="169"/>
      <c r="DT38" s="169"/>
      <c r="DU38" s="169"/>
      <c r="DV38" s="169"/>
      <c r="DW38" s="169"/>
      <c r="DX38" s="169"/>
      <c r="DY38" s="169"/>
      <c r="DZ38" s="173"/>
    </row>
    <row r="39" s="18" customFormat="1" ht="69" customHeight="1" spans="1:55">
      <c r="A39" s="95">
        <v>7</v>
      </c>
      <c r="B39" s="96" t="s">
        <v>156</v>
      </c>
      <c r="C39" s="97" t="s">
        <v>62</v>
      </c>
      <c r="D39" s="97">
        <v>2</v>
      </c>
      <c r="E39" s="97">
        <v>95</v>
      </c>
      <c r="F39" s="98">
        <f>E39*0.3</f>
        <v>28.5</v>
      </c>
      <c r="G39" s="99" t="s">
        <v>63</v>
      </c>
      <c r="H39" s="95" t="s">
        <v>157</v>
      </c>
      <c r="I39" s="95">
        <v>30</v>
      </c>
      <c r="J39" s="95"/>
      <c r="K39" s="95"/>
      <c r="L39" s="95"/>
      <c r="M39" s="95"/>
      <c r="N39" s="95"/>
      <c r="O39" s="95"/>
      <c r="P39" s="95"/>
      <c r="Q39" s="95"/>
      <c r="R39" s="95"/>
      <c r="S39" s="95"/>
      <c r="T39" s="95"/>
      <c r="U39" s="95"/>
      <c r="V39" s="95"/>
      <c r="W39" s="95"/>
      <c r="X39" s="95"/>
      <c r="Y39" s="98">
        <f>X44+R44+O44+L44+I44+U44</f>
        <v>30</v>
      </c>
      <c r="Z39" s="97">
        <f>Y39*0.4</f>
        <v>12</v>
      </c>
      <c r="AA39" s="99" t="s">
        <v>67</v>
      </c>
      <c r="AB39" s="95" t="s">
        <v>158</v>
      </c>
      <c r="AC39" s="95">
        <v>80</v>
      </c>
      <c r="AD39" s="95"/>
      <c r="AE39" s="95"/>
      <c r="AF39" s="95"/>
      <c r="AG39" s="95" t="s">
        <v>69</v>
      </c>
      <c r="AH39" s="95" t="s">
        <v>159</v>
      </c>
      <c r="AI39" s="95">
        <v>18</v>
      </c>
      <c r="AJ39" s="98">
        <f>AI44+AF44+AC44</f>
        <v>177.6</v>
      </c>
      <c r="AK39" s="97">
        <f>AJ39*0.4</f>
        <v>71.04</v>
      </c>
      <c r="AL39" s="95"/>
      <c r="AM39" s="95"/>
      <c r="AN39" s="95"/>
      <c r="AO39" s="95"/>
      <c r="AP39" s="95"/>
      <c r="AQ39" s="95"/>
      <c r="AR39" s="95" t="s">
        <v>160</v>
      </c>
      <c r="AS39" s="95" t="s">
        <v>72</v>
      </c>
      <c r="AT39" s="95">
        <v>0</v>
      </c>
      <c r="AU39" s="95"/>
      <c r="AV39" s="95"/>
      <c r="AW39" s="95"/>
      <c r="AX39" s="98">
        <f>AW44+AT44+AQ44+AN44</f>
        <v>0</v>
      </c>
      <c r="AY39" s="97">
        <f>AX39*0.2</f>
        <v>0</v>
      </c>
      <c r="AZ39" s="97">
        <f>(AY39+AK39+Z39)*0.7</f>
        <v>58.128</v>
      </c>
      <c r="BA39" s="97">
        <f>AZ39+F39</f>
        <v>86.628</v>
      </c>
      <c r="BB39" s="97"/>
      <c r="BC39" s="95">
        <v>8</v>
      </c>
    </row>
    <row r="40" s="18" customFormat="1" ht="69" customHeight="1" spans="1:55">
      <c r="A40" s="95"/>
      <c r="B40" s="96"/>
      <c r="C40" s="100"/>
      <c r="D40" s="100"/>
      <c r="E40" s="100"/>
      <c r="F40" s="101"/>
      <c r="G40" s="95"/>
      <c r="H40" s="95"/>
      <c r="I40" s="95"/>
      <c r="J40" s="95"/>
      <c r="K40" s="95"/>
      <c r="L40" s="95"/>
      <c r="M40" s="95"/>
      <c r="N40" s="95"/>
      <c r="O40" s="95"/>
      <c r="P40" s="95"/>
      <c r="Q40" s="95"/>
      <c r="R40" s="95"/>
      <c r="S40" s="95"/>
      <c r="T40" s="95"/>
      <c r="U40" s="95"/>
      <c r="V40" s="95"/>
      <c r="W40" s="95"/>
      <c r="X40" s="95"/>
      <c r="Y40" s="101"/>
      <c r="Z40" s="100"/>
      <c r="AA40" s="95" t="s">
        <v>77</v>
      </c>
      <c r="AB40" s="95" t="s">
        <v>161</v>
      </c>
      <c r="AC40" s="95">
        <v>64</v>
      </c>
      <c r="AD40" s="95"/>
      <c r="AE40" s="95"/>
      <c r="AF40" s="95"/>
      <c r="AG40" s="153" t="s">
        <v>162</v>
      </c>
      <c r="AH40" s="95" t="s">
        <v>163</v>
      </c>
      <c r="AI40" s="97">
        <v>3.6</v>
      </c>
      <c r="AJ40" s="101"/>
      <c r="AK40" s="100"/>
      <c r="AL40" s="95"/>
      <c r="AM40" s="95"/>
      <c r="AN40" s="95"/>
      <c r="AO40" s="95"/>
      <c r="AP40" s="95"/>
      <c r="AQ40" s="95"/>
      <c r="AR40" s="95"/>
      <c r="AS40" s="95"/>
      <c r="AT40" s="95"/>
      <c r="AU40" s="95"/>
      <c r="AV40" s="95"/>
      <c r="AW40" s="95"/>
      <c r="AX40" s="101"/>
      <c r="AY40" s="100"/>
      <c r="AZ40" s="100"/>
      <c r="BA40" s="100"/>
      <c r="BB40" s="100"/>
      <c r="BC40" s="95"/>
    </row>
    <row r="41" s="18" customFormat="1" ht="69" customHeight="1" spans="1:55">
      <c r="A41" s="95"/>
      <c r="B41" s="96"/>
      <c r="C41" s="100"/>
      <c r="D41" s="100"/>
      <c r="E41" s="100"/>
      <c r="F41" s="101"/>
      <c r="G41" s="95"/>
      <c r="H41" s="95"/>
      <c r="I41" s="95"/>
      <c r="J41" s="95"/>
      <c r="K41" s="95"/>
      <c r="L41" s="95"/>
      <c r="M41" s="95"/>
      <c r="N41" s="95"/>
      <c r="O41" s="95"/>
      <c r="P41" s="95"/>
      <c r="Q41" s="95"/>
      <c r="R41" s="95"/>
      <c r="S41" s="95"/>
      <c r="T41" s="95"/>
      <c r="U41" s="95"/>
      <c r="V41" s="95"/>
      <c r="W41" s="95"/>
      <c r="X41" s="95"/>
      <c r="Y41" s="101"/>
      <c r="Z41" s="100"/>
      <c r="AA41" s="95"/>
      <c r="AB41" s="95"/>
      <c r="AC41" s="95"/>
      <c r="AD41" s="95"/>
      <c r="AE41" s="95"/>
      <c r="AF41" s="95"/>
      <c r="AG41" s="95" t="s">
        <v>75</v>
      </c>
      <c r="AH41" s="95" t="s">
        <v>76</v>
      </c>
      <c r="AI41" s="95">
        <v>12</v>
      </c>
      <c r="AJ41" s="101"/>
      <c r="AK41" s="100"/>
      <c r="AL41" s="95"/>
      <c r="AM41" s="95"/>
      <c r="AN41" s="95"/>
      <c r="AO41" s="95"/>
      <c r="AP41" s="95"/>
      <c r="AQ41" s="95"/>
      <c r="AR41" s="95"/>
      <c r="AS41" s="95"/>
      <c r="AT41" s="95"/>
      <c r="AU41" s="95"/>
      <c r="AV41" s="95"/>
      <c r="AW41" s="95"/>
      <c r="AX41" s="101"/>
      <c r="AY41" s="100"/>
      <c r="AZ41" s="100"/>
      <c r="BA41" s="100"/>
      <c r="BB41" s="100"/>
      <c r="BC41" s="95"/>
    </row>
    <row r="42" s="18" customFormat="1" ht="16" customHeight="1" spans="1:55">
      <c r="A42" s="95"/>
      <c r="B42" s="96"/>
      <c r="C42" s="100"/>
      <c r="D42" s="100"/>
      <c r="E42" s="100"/>
      <c r="F42" s="101"/>
      <c r="G42" s="95"/>
      <c r="H42" s="95"/>
      <c r="I42" s="95"/>
      <c r="J42" s="95"/>
      <c r="K42" s="95"/>
      <c r="L42" s="95"/>
      <c r="M42" s="95"/>
      <c r="N42" s="95"/>
      <c r="O42" s="95"/>
      <c r="P42" s="95"/>
      <c r="Q42" s="95"/>
      <c r="R42" s="95"/>
      <c r="S42" s="95"/>
      <c r="T42" s="95"/>
      <c r="U42" s="95"/>
      <c r="V42" s="95"/>
      <c r="W42" s="95"/>
      <c r="X42" s="95"/>
      <c r="Y42" s="101"/>
      <c r="Z42" s="100"/>
      <c r="AA42" s="95"/>
      <c r="AB42" s="95"/>
      <c r="AC42" s="95"/>
      <c r="AD42" s="95"/>
      <c r="AE42" s="95"/>
      <c r="AF42" s="95"/>
      <c r="AG42" s="95"/>
      <c r="AH42" s="95"/>
      <c r="AI42" s="95"/>
      <c r="AJ42" s="101"/>
      <c r="AK42" s="100"/>
      <c r="AL42" s="95"/>
      <c r="AM42" s="95"/>
      <c r="AN42" s="95"/>
      <c r="AO42" s="95"/>
      <c r="AP42" s="95"/>
      <c r="AQ42" s="95"/>
      <c r="AR42" s="95"/>
      <c r="AS42" s="95"/>
      <c r="AT42" s="95"/>
      <c r="AU42" s="95"/>
      <c r="AV42" s="95"/>
      <c r="AW42" s="95"/>
      <c r="AX42" s="101"/>
      <c r="AY42" s="100"/>
      <c r="AZ42" s="100"/>
      <c r="BA42" s="100"/>
      <c r="BB42" s="100"/>
      <c r="BC42" s="95"/>
    </row>
    <row r="43" s="18" customFormat="1" ht="16" customHeight="1" spans="1:55">
      <c r="A43" s="95"/>
      <c r="B43" s="96"/>
      <c r="C43" s="100"/>
      <c r="D43" s="100"/>
      <c r="E43" s="100"/>
      <c r="F43" s="101"/>
      <c r="G43" s="97"/>
      <c r="H43" s="97"/>
      <c r="I43" s="97"/>
      <c r="J43" s="97"/>
      <c r="K43" s="97"/>
      <c r="L43" s="97"/>
      <c r="M43" s="97"/>
      <c r="N43" s="97"/>
      <c r="O43" s="97"/>
      <c r="P43" s="97"/>
      <c r="Q43" s="97"/>
      <c r="R43" s="97"/>
      <c r="S43" s="97"/>
      <c r="T43" s="97"/>
      <c r="U43" s="97"/>
      <c r="V43" s="97"/>
      <c r="W43" s="97"/>
      <c r="X43" s="97"/>
      <c r="Y43" s="101"/>
      <c r="Z43" s="100"/>
      <c r="AA43" s="99"/>
      <c r="AB43" s="95"/>
      <c r="AC43" s="97"/>
      <c r="AD43" s="97"/>
      <c r="AE43" s="97"/>
      <c r="AF43" s="97"/>
      <c r="AG43" s="97"/>
      <c r="AH43" s="97"/>
      <c r="AI43" s="97"/>
      <c r="AJ43" s="101"/>
      <c r="AK43" s="100"/>
      <c r="AL43" s="97"/>
      <c r="AM43" s="97"/>
      <c r="AN43" s="97"/>
      <c r="AO43" s="97"/>
      <c r="AP43" s="97"/>
      <c r="AQ43" s="97"/>
      <c r="AR43" s="97"/>
      <c r="AS43" s="97"/>
      <c r="AT43" s="97"/>
      <c r="AU43" s="97"/>
      <c r="AV43" s="97"/>
      <c r="AW43" s="97"/>
      <c r="AX43" s="101"/>
      <c r="AY43" s="100"/>
      <c r="AZ43" s="100"/>
      <c r="BA43" s="100"/>
      <c r="BB43" s="100"/>
      <c r="BC43" s="95"/>
    </row>
    <row r="44" s="19" customFormat="1" ht="16" customHeight="1" spans="1:130">
      <c r="A44" s="95"/>
      <c r="B44" s="96"/>
      <c r="C44" s="102"/>
      <c r="D44" s="102"/>
      <c r="E44" s="102"/>
      <c r="F44" s="103"/>
      <c r="G44" s="104"/>
      <c r="H44" s="104" t="s">
        <v>60</v>
      </c>
      <c r="I44" s="104">
        <f>SUM(I39:I43)</f>
        <v>30</v>
      </c>
      <c r="K44" s="104" t="s">
        <v>60</v>
      </c>
      <c r="L44" s="104">
        <f>SUM(L39:L43)</f>
        <v>0</v>
      </c>
      <c r="M44" s="104"/>
      <c r="N44" s="104" t="s">
        <v>60</v>
      </c>
      <c r="O44" s="104">
        <f>SUM(O39:O43)</f>
        <v>0</v>
      </c>
      <c r="P44" s="104"/>
      <c r="Q44" s="104" t="s">
        <v>60</v>
      </c>
      <c r="R44" s="104">
        <f>SUM(R39:R43)</f>
        <v>0</v>
      </c>
      <c r="S44" s="104"/>
      <c r="T44" s="104" t="s">
        <v>60</v>
      </c>
      <c r="U44" s="104">
        <f>SUM(U39:U43)</f>
        <v>0</v>
      </c>
      <c r="V44" s="104"/>
      <c r="W44" s="104"/>
      <c r="X44" s="104">
        <f>SUM(X39:X43)</f>
        <v>0</v>
      </c>
      <c r="Y44" s="103"/>
      <c r="Z44" s="102"/>
      <c r="AA44" s="104"/>
      <c r="AB44" s="104" t="s">
        <v>60</v>
      </c>
      <c r="AC44" s="104">
        <f>SUM(AC39:AC43)</f>
        <v>144</v>
      </c>
      <c r="AD44" s="104"/>
      <c r="AE44" s="104" t="s">
        <v>60</v>
      </c>
      <c r="AF44" s="104">
        <f>SUM(AF39:AF43)</f>
        <v>0</v>
      </c>
      <c r="AG44" s="104"/>
      <c r="AH44" s="104" t="s">
        <v>60</v>
      </c>
      <c r="AI44" s="104">
        <f>SUM(AI39:AI43)</f>
        <v>33.6</v>
      </c>
      <c r="AJ44" s="103"/>
      <c r="AK44" s="102"/>
      <c r="AL44" s="104"/>
      <c r="AM44" s="104" t="s">
        <v>60</v>
      </c>
      <c r="AN44" s="104">
        <f>SUM(AN39:AN43)</f>
        <v>0</v>
      </c>
      <c r="AO44" s="104"/>
      <c r="AP44" s="104" t="s">
        <v>60</v>
      </c>
      <c r="AQ44" s="104">
        <f>SUM(AQ39:AQ43)</f>
        <v>0</v>
      </c>
      <c r="AR44" s="104"/>
      <c r="AS44" s="104" t="s">
        <v>60</v>
      </c>
      <c r="AT44" s="104">
        <f>SUM(AT39:AT43)</f>
        <v>0</v>
      </c>
      <c r="AU44" s="104"/>
      <c r="AV44" s="104" t="s">
        <v>60</v>
      </c>
      <c r="AW44" s="104">
        <f>SUM(AW39:AW43)</f>
        <v>0</v>
      </c>
      <c r="AX44" s="103"/>
      <c r="AY44" s="102"/>
      <c r="AZ44" s="102"/>
      <c r="BA44" s="102"/>
      <c r="BB44" s="102"/>
      <c r="BC44" s="95"/>
      <c r="BD44" s="170"/>
      <c r="BE44" s="170"/>
      <c r="BF44" s="170"/>
      <c r="BG44" s="170"/>
      <c r="BH44" s="170"/>
      <c r="BI44" s="170"/>
      <c r="BJ44" s="170"/>
      <c r="BK44" s="170"/>
      <c r="BL44" s="170"/>
      <c r="BM44" s="170"/>
      <c r="BN44" s="170"/>
      <c r="BO44" s="170"/>
      <c r="BP44" s="170"/>
      <c r="BQ44" s="170"/>
      <c r="BR44" s="170"/>
      <c r="BS44" s="170"/>
      <c r="BT44" s="170"/>
      <c r="BU44" s="170"/>
      <c r="BV44" s="170"/>
      <c r="BW44" s="170"/>
      <c r="BX44" s="170"/>
      <c r="BY44" s="170"/>
      <c r="BZ44" s="170"/>
      <c r="CA44" s="170"/>
      <c r="CB44" s="170"/>
      <c r="CC44" s="170"/>
      <c r="CD44" s="170"/>
      <c r="CE44" s="170"/>
      <c r="CF44" s="170"/>
      <c r="CG44" s="170"/>
      <c r="CH44" s="170"/>
      <c r="CI44" s="170"/>
      <c r="CJ44" s="170"/>
      <c r="CK44" s="170"/>
      <c r="CL44" s="170"/>
      <c r="CM44" s="170"/>
      <c r="CN44" s="170"/>
      <c r="CO44" s="170"/>
      <c r="CP44" s="170"/>
      <c r="CQ44" s="170"/>
      <c r="CR44" s="170"/>
      <c r="CS44" s="170"/>
      <c r="CT44" s="170"/>
      <c r="CU44" s="170"/>
      <c r="CV44" s="170"/>
      <c r="CW44" s="170"/>
      <c r="CX44" s="170"/>
      <c r="CY44" s="170"/>
      <c r="CZ44" s="170"/>
      <c r="DA44" s="170"/>
      <c r="DB44" s="170"/>
      <c r="DC44" s="170"/>
      <c r="DD44" s="170"/>
      <c r="DE44" s="170"/>
      <c r="DF44" s="170"/>
      <c r="DG44" s="170"/>
      <c r="DH44" s="170"/>
      <c r="DI44" s="170"/>
      <c r="DJ44" s="170"/>
      <c r="DK44" s="170"/>
      <c r="DL44" s="170"/>
      <c r="DM44" s="170"/>
      <c r="DN44" s="170"/>
      <c r="DO44" s="170"/>
      <c r="DP44" s="170"/>
      <c r="DQ44" s="170"/>
      <c r="DR44" s="170"/>
      <c r="DS44" s="170"/>
      <c r="DT44" s="170"/>
      <c r="DU44" s="170"/>
      <c r="DV44" s="170"/>
      <c r="DW44" s="170"/>
      <c r="DX44" s="170"/>
      <c r="DY44" s="170"/>
      <c r="DZ44" s="174"/>
    </row>
    <row r="45" s="14" customFormat="1" ht="117" customHeight="1" spans="1:55">
      <c r="A45" s="70">
        <v>8</v>
      </c>
      <c r="B45" s="105" t="s">
        <v>164</v>
      </c>
      <c r="C45" s="73" t="s">
        <v>62</v>
      </c>
      <c r="D45" s="72">
        <v>4</v>
      </c>
      <c r="E45" s="72">
        <v>85</v>
      </c>
      <c r="F45" s="73">
        <f>E45*0.3</f>
        <v>25.5</v>
      </c>
      <c r="G45" s="70" t="s">
        <v>165</v>
      </c>
      <c r="H45" s="70" t="s">
        <v>166</v>
      </c>
      <c r="I45" s="70">
        <v>30</v>
      </c>
      <c r="J45" s="70"/>
      <c r="K45" s="70"/>
      <c r="L45" s="70"/>
      <c r="M45" s="70"/>
      <c r="N45" s="70"/>
      <c r="O45" s="70"/>
      <c r="P45" s="70"/>
      <c r="Q45" s="70"/>
      <c r="R45" s="70"/>
      <c r="S45" s="70"/>
      <c r="T45" s="70"/>
      <c r="U45" s="70"/>
      <c r="V45" s="70"/>
      <c r="W45" s="70"/>
      <c r="X45" s="70"/>
      <c r="Y45" s="73">
        <f>X50+R50+O50+L50+I50+U50</f>
        <v>30</v>
      </c>
      <c r="Z45" s="72">
        <f>Y45*0.4</f>
        <v>12</v>
      </c>
      <c r="AA45" s="70" t="s">
        <v>55</v>
      </c>
      <c r="AB45" s="70" t="s">
        <v>167</v>
      </c>
      <c r="AC45" s="70">
        <v>80</v>
      </c>
      <c r="AD45" s="70" t="s">
        <v>168</v>
      </c>
      <c r="AE45" s="70" t="s">
        <v>169</v>
      </c>
      <c r="AF45" s="72">
        <v>30</v>
      </c>
      <c r="AG45" s="14" t="s">
        <v>170</v>
      </c>
      <c r="AH45" s="72" t="s">
        <v>171</v>
      </c>
      <c r="AI45" s="72">
        <v>3.6</v>
      </c>
      <c r="AJ45" s="73">
        <f>AI50+AF50+AC50</f>
        <v>189.6</v>
      </c>
      <c r="AK45" s="72">
        <f>AJ45*0.4</f>
        <v>75.84</v>
      </c>
      <c r="AL45" s="70"/>
      <c r="AM45" s="70"/>
      <c r="AN45" s="70"/>
      <c r="AO45" s="70"/>
      <c r="AP45" s="70"/>
      <c r="AQ45" s="70"/>
      <c r="AR45" s="70"/>
      <c r="AS45" s="70"/>
      <c r="AT45" s="70"/>
      <c r="AU45" s="70"/>
      <c r="AV45" s="70"/>
      <c r="AW45" s="70"/>
      <c r="AX45" s="73">
        <f>AW50+AT50+AQ50+AN50</f>
        <v>0</v>
      </c>
      <c r="AY45" s="72">
        <f>AX45*0.2</f>
        <v>0</v>
      </c>
      <c r="AZ45" s="72">
        <f>(AY45+AK45+Z45)*0.7</f>
        <v>61.488</v>
      </c>
      <c r="BA45" s="72">
        <f>AZ45+F45</f>
        <v>86.988</v>
      </c>
      <c r="BB45" s="72"/>
      <c r="BC45" s="70">
        <v>7</v>
      </c>
    </row>
    <row r="46" s="14" customFormat="1" ht="74" customHeight="1" spans="1:55">
      <c r="A46" s="70"/>
      <c r="B46" s="105"/>
      <c r="C46" s="77"/>
      <c r="D46" s="76"/>
      <c r="E46" s="76"/>
      <c r="F46" s="77"/>
      <c r="G46" s="70"/>
      <c r="H46" s="70"/>
      <c r="I46" s="70"/>
      <c r="J46" s="70"/>
      <c r="K46" s="70"/>
      <c r="L46" s="70"/>
      <c r="M46" s="70"/>
      <c r="N46" s="70"/>
      <c r="O46" s="70"/>
      <c r="P46" s="70"/>
      <c r="Q46" s="70"/>
      <c r="R46" s="70"/>
      <c r="S46" s="70"/>
      <c r="T46" s="70"/>
      <c r="U46" s="70"/>
      <c r="V46" s="70"/>
      <c r="W46" s="70"/>
      <c r="X46" s="70"/>
      <c r="Y46" s="77"/>
      <c r="Z46" s="76"/>
      <c r="AA46" s="70" t="s">
        <v>172</v>
      </c>
      <c r="AB46" s="70" t="s">
        <v>173</v>
      </c>
      <c r="AC46" s="70">
        <v>64</v>
      </c>
      <c r="AD46" s="70" t="s">
        <v>174</v>
      </c>
      <c r="AE46" s="70" t="s">
        <v>175</v>
      </c>
      <c r="AF46" s="70">
        <v>12</v>
      </c>
      <c r="AG46" s="93"/>
      <c r="AH46" s="93"/>
      <c r="AI46" s="93"/>
      <c r="AJ46" s="77"/>
      <c r="AK46" s="76"/>
      <c r="AL46" s="70"/>
      <c r="AM46" s="70"/>
      <c r="AN46" s="70"/>
      <c r="AO46" s="70"/>
      <c r="AP46" s="70"/>
      <c r="AQ46" s="70"/>
      <c r="AR46" s="70"/>
      <c r="AS46" s="70"/>
      <c r="AT46" s="70"/>
      <c r="AU46" s="70"/>
      <c r="AV46" s="70"/>
      <c r="AW46" s="70"/>
      <c r="AX46" s="77"/>
      <c r="AY46" s="76"/>
      <c r="AZ46" s="76"/>
      <c r="BA46" s="76"/>
      <c r="BB46" s="76"/>
      <c r="BC46" s="70"/>
    </row>
    <row r="47" s="14" customFormat="1" ht="16" customHeight="1" spans="1:55">
      <c r="A47" s="70"/>
      <c r="B47" s="105"/>
      <c r="C47" s="77"/>
      <c r="D47" s="76"/>
      <c r="E47" s="76"/>
      <c r="F47" s="77"/>
      <c r="G47" s="70"/>
      <c r="H47" s="70"/>
      <c r="I47" s="70"/>
      <c r="J47" s="70"/>
      <c r="K47" s="70"/>
      <c r="L47" s="70"/>
      <c r="M47" s="70"/>
      <c r="N47" s="70"/>
      <c r="O47" s="70"/>
      <c r="P47" s="70"/>
      <c r="Q47" s="70"/>
      <c r="R47" s="70"/>
      <c r="S47" s="70"/>
      <c r="T47" s="70"/>
      <c r="U47" s="70"/>
      <c r="V47" s="70"/>
      <c r="W47" s="70"/>
      <c r="X47" s="70"/>
      <c r="Y47" s="77"/>
      <c r="Z47" s="76"/>
      <c r="AA47" s="70"/>
      <c r="AB47" s="142"/>
      <c r="AC47" s="70"/>
      <c r="AD47" s="70"/>
      <c r="AE47" s="70"/>
      <c r="AF47" s="70"/>
      <c r="AG47" s="70"/>
      <c r="AH47" s="93"/>
      <c r="AI47" s="93"/>
      <c r="AJ47" s="77"/>
      <c r="AK47" s="76"/>
      <c r="AL47" s="70"/>
      <c r="AM47" s="70"/>
      <c r="AN47" s="70"/>
      <c r="AO47" s="70"/>
      <c r="AP47" s="70"/>
      <c r="AQ47" s="70"/>
      <c r="AR47" s="70"/>
      <c r="AS47" s="70"/>
      <c r="AT47" s="70"/>
      <c r="AU47" s="70"/>
      <c r="AV47" s="70"/>
      <c r="AW47" s="70"/>
      <c r="AX47" s="77"/>
      <c r="AY47" s="76"/>
      <c r="AZ47" s="76"/>
      <c r="BA47" s="76"/>
      <c r="BB47" s="76"/>
      <c r="BC47" s="70"/>
    </row>
    <row r="48" s="14" customFormat="1" ht="16" customHeight="1" spans="1:55">
      <c r="A48" s="70"/>
      <c r="B48" s="105"/>
      <c r="C48" s="77"/>
      <c r="D48" s="76"/>
      <c r="E48" s="76"/>
      <c r="F48" s="77"/>
      <c r="G48" s="70"/>
      <c r="H48" s="70"/>
      <c r="I48" s="70"/>
      <c r="J48" s="70"/>
      <c r="K48" s="70"/>
      <c r="L48" s="70"/>
      <c r="M48" s="70"/>
      <c r="N48" s="70"/>
      <c r="O48" s="70"/>
      <c r="P48" s="70"/>
      <c r="Q48" s="70"/>
      <c r="R48" s="70"/>
      <c r="S48" s="70"/>
      <c r="T48" s="70"/>
      <c r="U48" s="70"/>
      <c r="V48" s="70"/>
      <c r="W48" s="70"/>
      <c r="X48" s="70"/>
      <c r="Y48" s="77"/>
      <c r="Z48" s="76"/>
      <c r="AA48" s="70"/>
      <c r="AB48" s="70"/>
      <c r="AC48" s="70"/>
      <c r="AD48" s="70"/>
      <c r="AE48" s="70"/>
      <c r="AF48" s="70"/>
      <c r="AG48" s="70"/>
      <c r="AH48" s="70"/>
      <c r="AI48" s="70"/>
      <c r="AJ48" s="77"/>
      <c r="AK48" s="76"/>
      <c r="AL48" s="70"/>
      <c r="AM48" s="70"/>
      <c r="AN48" s="70"/>
      <c r="AO48" s="70"/>
      <c r="AP48" s="70"/>
      <c r="AQ48" s="70"/>
      <c r="AR48" s="70"/>
      <c r="AS48" s="70"/>
      <c r="AT48" s="70"/>
      <c r="AU48" s="70"/>
      <c r="AV48" s="70"/>
      <c r="AW48" s="70"/>
      <c r="AX48" s="77"/>
      <c r="AY48" s="76"/>
      <c r="AZ48" s="76"/>
      <c r="BA48" s="76"/>
      <c r="BB48" s="76"/>
      <c r="BC48" s="70"/>
    </row>
    <row r="49" s="14" customFormat="1" ht="16" customHeight="1" spans="1:55">
      <c r="A49" s="70"/>
      <c r="B49" s="105"/>
      <c r="C49" s="77"/>
      <c r="D49" s="76"/>
      <c r="E49" s="76"/>
      <c r="F49" s="77"/>
      <c r="G49" s="72"/>
      <c r="H49" s="72"/>
      <c r="I49" s="72"/>
      <c r="J49" s="72"/>
      <c r="K49" s="72"/>
      <c r="L49" s="72"/>
      <c r="M49" s="72"/>
      <c r="N49" s="72"/>
      <c r="O49" s="72"/>
      <c r="P49" s="72"/>
      <c r="Q49" s="72"/>
      <c r="R49" s="72"/>
      <c r="S49" s="72"/>
      <c r="T49" s="72"/>
      <c r="U49" s="72"/>
      <c r="V49" s="72"/>
      <c r="W49" s="72"/>
      <c r="X49" s="72"/>
      <c r="Y49" s="77"/>
      <c r="Z49" s="76"/>
      <c r="AA49" s="72"/>
      <c r="AB49" s="72"/>
      <c r="AC49" s="72"/>
      <c r="AD49" s="72"/>
      <c r="AE49" s="72"/>
      <c r="AF49" s="72"/>
      <c r="AG49" s="72"/>
      <c r="AH49" s="72"/>
      <c r="AI49" s="72"/>
      <c r="AJ49" s="77"/>
      <c r="AK49" s="76"/>
      <c r="AL49" s="72"/>
      <c r="AM49" s="72"/>
      <c r="AN49" s="72"/>
      <c r="AO49" s="72"/>
      <c r="AP49" s="72"/>
      <c r="AQ49" s="72"/>
      <c r="AR49" s="72"/>
      <c r="AS49" s="72"/>
      <c r="AT49" s="72"/>
      <c r="AU49" s="72"/>
      <c r="AV49" s="72"/>
      <c r="AW49" s="72"/>
      <c r="AX49" s="77"/>
      <c r="AY49" s="76"/>
      <c r="AZ49" s="76"/>
      <c r="BA49" s="76"/>
      <c r="BB49" s="76"/>
      <c r="BC49" s="70"/>
    </row>
    <row r="50" s="15" customFormat="1" ht="16" customHeight="1" spans="1:130">
      <c r="A50" s="70"/>
      <c r="B50" s="105"/>
      <c r="C50" s="80"/>
      <c r="D50" s="79"/>
      <c r="E50" s="79"/>
      <c r="F50" s="80"/>
      <c r="G50" s="13"/>
      <c r="H50" s="13" t="s">
        <v>60</v>
      </c>
      <c r="I50" s="13">
        <f>SUM(I45:I49)</f>
        <v>30</v>
      </c>
      <c r="K50" s="13" t="s">
        <v>60</v>
      </c>
      <c r="L50" s="13">
        <f>SUM(L45:L49)</f>
        <v>0</v>
      </c>
      <c r="M50" s="13"/>
      <c r="N50" s="13" t="s">
        <v>60</v>
      </c>
      <c r="O50" s="13">
        <f>SUM(O45:O49)</f>
        <v>0</v>
      </c>
      <c r="P50" s="13"/>
      <c r="Q50" s="13" t="s">
        <v>60</v>
      </c>
      <c r="R50" s="13">
        <f>SUM(R45:R49)</f>
        <v>0</v>
      </c>
      <c r="S50" s="13"/>
      <c r="T50" s="13" t="s">
        <v>60</v>
      </c>
      <c r="U50" s="13">
        <f>SUM(U45:U49)</f>
        <v>0</v>
      </c>
      <c r="V50" s="13"/>
      <c r="W50" s="13"/>
      <c r="X50" s="13">
        <f>SUM(X45:X49)</f>
        <v>0</v>
      </c>
      <c r="Y50" s="80"/>
      <c r="Z50" s="79"/>
      <c r="AA50" s="13"/>
      <c r="AB50" s="13" t="s">
        <v>60</v>
      </c>
      <c r="AC50" s="13">
        <f>SUM(AC45:AC49)</f>
        <v>144</v>
      </c>
      <c r="AD50" s="13"/>
      <c r="AE50" s="13" t="s">
        <v>60</v>
      </c>
      <c r="AF50" s="13">
        <f>SUM(AF45:AF49)</f>
        <v>42</v>
      </c>
      <c r="AG50" s="13"/>
      <c r="AH50" s="13" t="s">
        <v>60</v>
      </c>
      <c r="AI50" s="13">
        <f>SUM(AI45:AI49)</f>
        <v>3.6</v>
      </c>
      <c r="AJ50" s="80"/>
      <c r="AK50" s="79"/>
      <c r="AL50" s="13"/>
      <c r="AM50" s="13" t="s">
        <v>60</v>
      </c>
      <c r="AN50" s="13">
        <f>SUM(AN45:AN49)</f>
        <v>0</v>
      </c>
      <c r="AO50" s="13"/>
      <c r="AP50" s="13" t="s">
        <v>60</v>
      </c>
      <c r="AQ50" s="13">
        <f>SUM(AQ45:AQ49)</f>
        <v>0</v>
      </c>
      <c r="AR50" s="13"/>
      <c r="AS50" s="13" t="s">
        <v>60</v>
      </c>
      <c r="AT50" s="13">
        <f>SUM(AT45:AT49)</f>
        <v>0</v>
      </c>
      <c r="AU50" s="13"/>
      <c r="AV50" s="13" t="s">
        <v>60</v>
      </c>
      <c r="AW50" s="13">
        <f>SUM(AW45:AW49)</f>
        <v>0</v>
      </c>
      <c r="AX50" s="80"/>
      <c r="AY50" s="79"/>
      <c r="AZ50" s="79"/>
      <c r="BA50" s="79"/>
      <c r="BB50" s="79"/>
      <c r="BC50" s="70"/>
      <c r="BD50" s="169"/>
      <c r="BE50" s="169"/>
      <c r="BF50" s="169"/>
      <c r="BG50" s="169"/>
      <c r="BH50" s="169"/>
      <c r="BI50" s="169"/>
      <c r="BJ50" s="169"/>
      <c r="BK50" s="169"/>
      <c r="BL50" s="169"/>
      <c r="BM50" s="169"/>
      <c r="BN50" s="169"/>
      <c r="BO50" s="169"/>
      <c r="BP50" s="169"/>
      <c r="BQ50" s="169"/>
      <c r="BR50" s="169"/>
      <c r="BS50" s="169"/>
      <c r="BT50" s="169"/>
      <c r="BU50" s="169"/>
      <c r="BV50" s="169"/>
      <c r="BW50" s="169"/>
      <c r="BX50" s="169"/>
      <c r="BY50" s="169"/>
      <c r="BZ50" s="169"/>
      <c r="CA50" s="169"/>
      <c r="CB50" s="169"/>
      <c r="CC50" s="169"/>
      <c r="CD50" s="169"/>
      <c r="CE50" s="169"/>
      <c r="CF50" s="169"/>
      <c r="CG50" s="169"/>
      <c r="CH50" s="169"/>
      <c r="CI50" s="169"/>
      <c r="CJ50" s="169"/>
      <c r="CK50" s="169"/>
      <c r="CL50" s="169"/>
      <c r="CM50" s="169"/>
      <c r="CN50" s="169"/>
      <c r="CO50" s="169"/>
      <c r="CP50" s="169"/>
      <c r="CQ50" s="169"/>
      <c r="CR50" s="169"/>
      <c r="CS50" s="169"/>
      <c r="CT50" s="169"/>
      <c r="CU50" s="169"/>
      <c r="CV50" s="169"/>
      <c r="CW50" s="169"/>
      <c r="CX50" s="169"/>
      <c r="CY50" s="169"/>
      <c r="CZ50" s="169"/>
      <c r="DA50" s="169"/>
      <c r="DB50" s="169"/>
      <c r="DC50" s="169"/>
      <c r="DD50" s="169"/>
      <c r="DE50" s="169"/>
      <c r="DF50" s="169"/>
      <c r="DG50" s="169"/>
      <c r="DH50" s="169"/>
      <c r="DI50" s="169"/>
      <c r="DJ50" s="169"/>
      <c r="DK50" s="169"/>
      <c r="DL50" s="169"/>
      <c r="DM50" s="169"/>
      <c r="DN50" s="169"/>
      <c r="DO50" s="169"/>
      <c r="DP50" s="169"/>
      <c r="DQ50" s="169"/>
      <c r="DR50" s="169"/>
      <c r="DS50" s="169"/>
      <c r="DT50" s="169"/>
      <c r="DU50" s="169"/>
      <c r="DV50" s="169"/>
      <c r="DW50" s="169"/>
      <c r="DX50" s="169"/>
      <c r="DY50" s="169"/>
      <c r="DZ50" s="173"/>
    </row>
    <row r="51" s="20" customFormat="1" ht="124" customHeight="1" spans="1:55">
      <c r="A51" s="106">
        <v>9</v>
      </c>
      <c r="B51" s="107" t="s">
        <v>176</v>
      </c>
      <c r="C51" s="108" t="s">
        <v>38</v>
      </c>
      <c r="D51" s="108">
        <v>5</v>
      </c>
      <c r="E51" s="108">
        <v>80</v>
      </c>
      <c r="F51" s="109">
        <f>E51*0.3</f>
        <v>24</v>
      </c>
      <c r="G51" s="110" t="s">
        <v>165</v>
      </c>
      <c r="H51" s="110" t="s">
        <v>177</v>
      </c>
      <c r="I51" s="110">
        <v>30</v>
      </c>
      <c r="J51" s="106"/>
      <c r="K51" s="106"/>
      <c r="L51" s="106"/>
      <c r="M51" s="106"/>
      <c r="N51" s="106"/>
      <c r="O51" s="106"/>
      <c r="P51" s="106"/>
      <c r="Q51" s="106"/>
      <c r="R51" s="106"/>
      <c r="S51" s="106"/>
      <c r="T51" s="106"/>
      <c r="U51" s="130"/>
      <c r="V51" s="106" t="s">
        <v>178</v>
      </c>
      <c r="W51" s="106" t="s">
        <v>179</v>
      </c>
      <c r="X51" s="106">
        <v>4</v>
      </c>
      <c r="Y51" s="109">
        <f>X56+R56+O56+L56+I56+U56</f>
        <v>52</v>
      </c>
      <c r="Z51" s="108">
        <f>Y51*0.4</f>
        <v>20.8</v>
      </c>
      <c r="AA51" s="106" t="s">
        <v>180</v>
      </c>
      <c r="AB51" s="106" t="s">
        <v>181</v>
      </c>
      <c r="AC51" s="106">
        <v>80</v>
      </c>
      <c r="AD51" s="106" t="s">
        <v>182</v>
      </c>
      <c r="AE51" s="106" t="s">
        <v>183</v>
      </c>
      <c r="AF51" s="106">
        <v>40</v>
      </c>
      <c r="AG51" s="106" t="s">
        <v>184</v>
      </c>
      <c r="AH51" s="106" t="s">
        <v>185</v>
      </c>
      <c r="AI51" s="106">
        <v>12</v>
      </c>
      <c r="AJ51" s="109">
        <f>AI56+AF56+AC56</f>
        <v>150</v>
      </c>
      <c r="AK51" s="108">
        <f>AJ51*0.4</f>
        <v>60</v>
      </c>
      <c r="AL51" s="106"/>
      <c r="AM51" s="106"/>
      <c r="AN51" s="106"/>
      <c r="AO51" s="106"/>
      <c r="AP51" s="106"/>
      <c r="AQ51" s="106"/>
      <c r="AR51" s="106"/>
      <c r="AS51" s="106"/>
      <c r="AT51" s="106"/>
      <c r="AU51" s="106"/>
      <c r="AV51" s="106"/>
      <c r="AW51" s="106"/>
      <c r="AX51" s="109"/>
      <c r="AY51" s="108"/>
      <c r="AZ51" s="108">
        <f>(AY51+AK51+Z51)*0.7</f>
        <v>56.56</v>
      </c>
      <c r="BA51" s="108">
        <f>AZ51+F51</f>
        <v>80.56</v>
      </c>
      <c r="BB51" s="108"/>
      <c r="BC51" s="106">
        <v>9</v>
      </c>
    </row>
    <row r="52" s="20" customFormat="1" ht="101" customHeight="1" spans="1:55">
      <c r="A52" s="106"/>
      <c r="B52" s="107"/>
      <c r="C52" s="111"/>
      <c r="D52" s="111"/>
      <c r="E52" s="111"/>
      <c r="F52" s="112"/>
      <c r="G52" s="113"/>
      <c r="H52" s="113"/>
      <c r="I52" s="113"/>
      <c r="J52" s="106"/>
      <c r="K52" s="106"/>
      <c r="L52" s="106"/>
      <c r="M52" s="106"/>
      <c r="N52" s="106"/>
      <c r="O52" s="106"/>
      <c r="P52" s="106"/>
      <c r="Q52" s="106"/>
      <c r="R52" s="106"/>
      <c r="S52" s="106"/>
      <c r="T52" s="106"/>
      <c r="U52" s="106"/>
      <c r="V52" s="106" t="s">
        <v>186</v>
      </c>
      <c r="W52" s="106" t="s">
        <v>187</v>
      </c>
      <c r="X52" s="106">
        <v>18</v>
      </c>
      <c r="Y52" s="112"/>
      <c r="Z52" s="111"/>
      <c r="AA52" s="106"/>
      <c r="AB52" s="106"/>
      <c r="AC52" s="106"/>
      <c r="AD52" s="106" t="s">
        <v>188</v>
      </c>
      <c r="AE52" s="106" t="s">
        <v>189</v>
      </c>
      <c r="AF52" s="106">
        <v>18</v>
      </c>
      <c r="AG52" s="154"/>
      <c r="AH52" s="154"/>
      <c r="AI52" s="113"/>
      <c r="AJ52" s="112"/>
      <c r="AK52" s="111"/>
      <c r="AL52" s="106"/>
      <c r="AM52" s="106"/>
      <c r="AN52" s="106"/>
      <c r="AO52" s="106"/>
      <c r="AP52" s="106"/>
      <c r="AQ52" s="106"/>
      <c r="AR52" s="106"/>
      <c r="AS52" s="106"/>
      <c r="AT52" s="106"/>
      <c r="AU52" s="106"/>
      <c r="AV52" s="106"/>
      <c r="AW52" s="106"/>
      <c r="AX52" s="112"/>
      <c r="AY52" s="111"/>
      <c r="AZ52" s="111"/>
      <c r="BA52" s="111"/>
      <c r="BB52" s="111"/>
      <c r="BC52" s="106"/>
    </row>
    <row r="53" s="20" customFormat="1" ht="126" customHeight="1" spans="1:55">
      <c r="A53" s="106"/>
      <c r="B53" s="107"/>
      <c r="C53" s="111"/>
      <c r="D53" s="111"/>
      <c r="E53" s="111"/>
      <c r="F53" s="112"/>
      <c r="G53" s="106"/>
      <c r="H53" s="106"/>
      <c r="I53" s="106"/>
      <c r="J53" s="106"/>
      <c r="K53" s="106"/>
      <c r="L53" s="106"/>
      <c r="M53" s="106"/>
      <c r="N53" s="106"/>
      <c r="O53" s="106"/>
      <c r="P53" s="106"/>
      <c r="Q53" s="106"/>
      <c r="R53" s="106"/>
      <c r="S53" s="106"/>
      <c r="T53" s="106"/>
      <c r="U53" s="106"/>
      <c r="V53" s="106"/>
      <c r="W53" s="106"/>
      <c r="X53" s="106"/>
      <c r="Y53" s="112"/>
      <c r="Z53" s="111"/>
      <c r="AA53" s="106"/>
      <c r="AB53" s="106"/>
      <c r="AC53" s="106"/>
      <c r="AD53" s="143"/>
      <c r="AE53" s="143"/>
      <c r="AF53" s="143"/>
      <c r="AG53" s="143"/>
      <c r="AH53" s="143"/>
      <c r="AI53" s="143"/>
      <c r="AJ53" s="112"/>
      <c r="AK53" s="111"/>
      <c r="AL53" s="106"/>
      <c r="AM53" s="106"/>
      <c r="AN53" s="106"/>
      <c r="AO53" s="106"/>
      <c r="AP53" s="106"/>
      <c r="AQ53" s="106"/>
      <c r="AR53" s="106"/>
      <c r="AS53" s="106"/>
      <c r="AT53" s="106"/>
      <c r="AU53" s="106"/>
      <c r="AV53" s="106"/>
      <c r="AW53" s="106"/>
      <c r="AX53" s="112"/>
      <c r="AY53" s="111"/>
      <c r="AZ53" s="111"/>
      <c r="BA53" s="111"/>
      <c r="BB53" s="111"/>
      <c r="BC53" s="106"/>
    </row>
    <row r="54" s="20" customFormat="1" ht="16" customHeight="1" spans="1:55">
      <c r="A54" s="106"/>
      <c r="B54" s="107"/>
      <c r="C54" s="111"/>
      <c r="D54" s="111"/>
      <c r="E54" s="111"/>
      <c r="F54" s="112"/>
      <c r="G54" s="106"/>
      <c r="H54" s="106"/>
      <c r="I54" s="106"/>
      <c r="J54" s="106"/>
      <c r="K54" s="106"/>
      <c r="L54" s="106"/>
      <c r="M54" s="106"/>
      <c r="N54" s="106"/>
      <c r="O54" s="106"/>
      <c r="P54" s="106"/>
      <c r="Q54" s="106"/>
      <c r="R54" s="106"/>
      <c r="S54" s="106"/>
      <c r="T54" s="106"/>
      <c r="U54" s="106"/>
      <c r="V54" s="106"/>
      <c r="W54" s="106"/>
      <c r="X54" s="106"/>
      <c r="Y54" s="112"/>
      <c r="Z54" s="111"/>
      <c r="AA54" s="106"/>
      <c r="AB54" s="106"/>
      <c r="AC54" s="106"/>
      <c r="AD54" s="106"/>
      <c r="AE54" s="106"/>
      <c r="AF54" s="106"/>
      <c r="AG54" s="106"/>
      <c r="AH54" s="106"/>
      <c r="AI54" s="106"/>
      <c r="AJ54" s="112"/>
      <c r="AK54" s="111"/>
      <c r="AL54" s="106"/>
      <c r="AM54" s="106"/>
      <c r="AN54" s="106"/>
      <c r="AO54" s="106"/>
      <c r="AP54" s="106"/>
      <c r="AQ54" s="106"/>
      <c r="AR54" s="106"/>
      <c r="AS54" s="106"/>
      <c r="AT54" s="106"/>
      <c r="AU54" s="106"/>
      <c r="AV54" s="106"/>
      <c r="AW54" s="106"/>
      <c r="AX54" s="112"/>
      <c r="AY54" s="111"/>
      <c r="AZ54" s="111"/>
      <c r="BA54" s="111"/>
      <c r="BB54" s="111"/>
      <c r="BC54" s="106"/>
    </row>
    <row r="55" s="20" customFormat="1" ht="16" customHeight="1" spans="1:56">
      <c r="A55" s="106"/>
      <c r="B55" s="107"/>
      <c r="C55" s="111"/>
      <c r="D55" s="111"/>
      <c r="E55" s="111"/>
      <c r="F55" s="112"/>
      <c r="G55" s="108"/>
      <c r="H55" s="108"/>
      <c r="I55" s="108"/>
      <c r="J55" s="108"/>
      <c r="K55" s="108"/>
      <c r="L55" s="108"/>
      <c r="M55" s="108"/>
      <c r="N55" s="108"/>
      <c r="O55" s="108"/>
      <c r="P55" s="108"/>
      <c r="Q55" s="108"/>
      <c r="R55" s="108"/>
      <c r="S55" s="108"/>
      <c r="T55" s="108"/>
      <c r="U55" s="108"/>
      <c r="V55" s="108"/>
      <c r="W55" s="108"/>
      <c r="X55" s="108"/>
      <c r="Y55" s="112"/>
      <c r="Z55" s="111"/>
      <c r="AA55" s="108"/>
      <c r="AB55" s="108"/>
      <c r="AC55" s="108"/>
      <c r="AD55" s="108"/>
      <c r="AE55" s="108"/>
      <c r="AF55" s="108"/>
      <c r="AG55" s="108"/>
      <c r="AH55" s="108"/>
      <c r="AI55" s="108"/>
      <c r="AJ55" s="112"/>
      <c r="AK55" s="111"/>
      <c r="AL55" s="108"/>
      <c r="AM55" s="108"/>
      <c r="AN55" s="108"/>
      <c r="AO55" s="108"/>
      <c r="AP55" s="108"/>
      <c r="AQ55" s="108"/>
      <c r="AR55" s="108"/>
      <c r="AS55" s="108"/>
      <c r="AT55" s="108"/>
      <c r="AU55" s="108"/>
      <c r="AV55" s="108"/>
      <c r="AW55" s="108"/>
      <c r="AX55" s="112"/>
      <c r="AY55" s="111"/>
      <c r="AZ55" s="111"/>
      <c r="BA55" s="111"/>
      <c r="BB55" s="111"/>
      <c r="BC55" s="106"/>
      <c r="BD55" s="21"/>
    </row>
    <row r="56" s="21" customFormat="1" ht="16" customHeight="1" spans="1:55">
      <c r="A56" s="106"/>
      <c r="B56" s="107"/>
      <c r="C56" s="114"/>
      <c r="D56" s="114"/>
      <c r="E56" s="114"/>
      <c r="F56" s="115"/>
      <c r="G56" s="116"/>
      <c r="H56" s="116" t="s">
        <v>60</v>
      </c>
      <c r="I56" s="116">
        <f>SUM(I51:I55)</f>
        <v>30</v>
      </c>
      <c r="J56" s="24"/>
      <c r="K56" s="116" t="s">
        <v>60</v>
      </c>
      <c r="L56" s="116">
        <f>SUM(L51:L55)</f>
        <v>0</v>
      </c>
      <c r="M56" s="116"/>
      <c r="N56" s="116" t="s">
        <v>60</v>
      </c>
      <c r="O56" s="116">
        <f>SUM(O51:O55)</f>
        <v>0</v>
      </c>
      <c r="P56" s="116"/>
      <c r="Q56" s="116" t="s">
        <v>60</v>
      </c>
      <c r="R56" s="116">
        <f>SUM(R51:R55)</f>
        <v>0</v>
      </c>
      <c r="S56" s="116"/>
      <c r="T56" s="116" t="s">
        <v>60</v>
      </c>
      <c r="U56" s="116">
        <f>SUM(U51:U55)</f>
        <v>0</v>
      </c>
      <c r="V56" s="116"/>
      <c r="W56" s="116"/>
      <c r="X56" s="116">
        <f>SUM(X51:X55)</f>
        <v>22</v>
      </c>
      <c r="Y56" s="115"/>
      <c r="Z56" s="114"/>
      <c r="AA56" s="116"/>
      <c r="AB56" s="116" t="s">
        <v>60</v>
      </c>
      <c r="AC56" s="116">
        <f>SUM(AC51:AC55)</f>
        <v>80</v>
      </c>
      <c r="AD56" s="116"/>
      <c r="AE56" s="116" t="s">
        <v>60</v>
      </c>
      <c r="AF56" s="116">
        <f>SUM(AF51:AF55)</f>
        <v>58</v>
      </c>
      <c r="AG56" s="116"/>
      <c r="AH56" s="116" t="s">
        <v>60</v>
      </c>
      <c r="AI56" s="116">
        <f>SUM(AI51:AI55)</f>
        <v>12</v>
      </c>
      <c r="AJ56" s="115"/>
      <c r="AK56" s="114"/>
      <c r="AL56" s="116"/>
      <c r="AM56" s="116" t="s">
        <v>60</v>
      </c>
      <c r="AN56" s="116">
        <f>SUM(AN51:AN55)</f>
        <v>0</v>
      </c>
      <c r="AO56" s="116"/>
      <c r="AP56" s="116" t="s">
        <v>60</v>
      </c>
      <c r="AQ56" s="116">
        <f>SUM(AQ51:AQ55)</f>
        <v>0</v>
      </c>
      <c r="AR56" s="116"/>
      <c r="AS56" s="116" t="s">
        <v>60</v>
      </c>
      <c r="AT56" s="116"/>
      <c r="AU56" s="116"/>
      <c r="AV56" s="116" t="s">
        <v>60</v>
      </c>
      <c r="AW56" s="116">
        <f>SUM(AW51:AW55)</f>
        <v>0</v>
      </c>
      <c r="AX56" s="115"/>
      <c r="AY56" s="114"/>
      <c r="AZ56" s="114"/>
      <c r="BA56" s="114"/>
      <c r="BB56" s="114"/>
      <c r="BC56" s="106"/>
    </row>
    <row r="57" s="14" customFormat="1" ht="82" customHeight="1" spans="1:55">
      <c r="A57" s="72">
        <v>10</v>
      </c>
      <c r="B57" s="71" t="s">
        <v>190</v>
      </c>
      <c r="C57" s="72" t="s">
        <v>38</v>
      </c>
      <c r="D57" s="72">
        <v>1</v>
      </c>
      <c r="E57" s="72">
        <v>100</v>
      </c>
      <c r="F57" s="73">
        <f>E57*0.3</f>
        <v>30</v>
      </c>
      <c r="G57" s="70"/>
      <c r="H57" s="70"/>
      <c r="I57" s="70"/>
      <c r="J57" s="70"/>
      <c r="K57" s="70"/>
      <c r="L57" s="70"/>
      <c r="M57" s="70"/>
      <c r="N57" s="70"/>
      <c r="O57" s="70"/>
      <c r="P57" s="70"/>
      <c r="Q57" s="70"/>
      <c r="R57" s="70"/>
      <c r="S57" s="70" t="s">
        <v>191</v>
      </c>
      <c r="T57" s="70" t="s">
        <v>192</v>
      </c>
      <c r="U57" s="70">
        <v>18</v>
      </c>
      <c r="V57" s="70" t="s">
        <v>193</v>
      </c>
      <c r="W57" s="70" t="s">
        <v>194</v>
      </c>
      <c r="X57" s="70">
        <v>16</v>
      </c>
      <c r="Y57" s="73">
        <f>X62+R62+O62+L62+I62+U62</f>
        <v>49</v>
      </c>
      <c r="Z57" s="72">
        <f>Y57*0.4</f>
        <v>19.6</v>
      </c>
      <c r="AA57" s="70"/>
      <c r="AB57" s="70"/>
      <c r="AC57" s="70"/>
      <c r="AD57" s="70" t="s">
        <v>195</v>
      </c>
      <c r="AE57" s="70" t="s">
        <v>196</v>
      </c>
      <c r="AF57" s="70">
        <v>50</v>
      </c>
      <c r="AG57" s="70" t="s">
        <v>197</v>
      </c>
      <c r="AH57" s="70" t="s">
        <v>198</v>
      </c>
      <c r="AI57" s="70">
        <v>24</v>
      </c>
      <c r="AJ57" s="73">
        <f>AI62+AF62+AC62</f>
        <v>108</v>
      </c>
      <c r="AK57" s="72">
        <f>AJ57*0.4</f>
        <v>43.2</v>
      </c>
      <c r="AL57" s="70"/>
      <c r="AM57" s="70"/>
      <c r="AN57" s="70"/>
      <c r="AO57" s="70"/>
      <c r="AP57" s="70"/>
      <c r="AQ57" s="70"/>
      <c r="AR57" s="70"/>
      <c r="AS57" s="70"/>
      <c r="AT57" s="70"/>
      <c r="AU57" s="70"/>
      <c r="AV57" s="70"/>
      <c r="AW57" s="70"/>
      <c r="AX57" s="73">
        <f>AW62+AT62+AQ62+AN62</f>
        <v>0</v>
      </c>
      <c r="AY57" s="72">
        <f>AX57*0.2</f>
        <v>0</v>
      </c>
      <c r="AZ57" s="72">
        <f>(AY57+AK57+Z57)*0.7</f>
        <v>43.96</v>
      </c>
      <c r="BA57" s="72">
        <f>AZ57+F57</f>
        <v>73.96</v>
      </c>
      <c r="BB57" s="72"/>
      <c r="BC57" s="70">
        <v>10</v>
      </c>
    </row>
    <row r="58" s="14" customFormat="1" ht="108" customHeight="1" spans="1:55">
      <c r="A58" s="76"/>
      <c r="B58" s="75"/>
      <c r="C58" s="76"/>
      <c r="D58" s="76"/>
      <c r="E58" s="76"/>
      <c r="F58" s="77"/>
      <c r="G58" s="70"/>
      <c r="H58" s="70"/>
      <c r="I58" s="70"/>
      <c r="J58" s="70"/>
      <c r="K58" s="70"/>
      <c r="L58" s="70"/>
      <c r="M58" s="70"/>
      <c r="N58" s="70"/>
      <c r="O58" s="70"/>
      <c r="P58" s="70"/>
      <c r="Q58" s="70"/>
      <c r="R58" s="70"/>
      <c r="S58" s="70"/>
      <c r="T58" s="70"/>
      <c r="U58" s="70"/>
      <c r="V58" s="70" t="s">
        <v>199</v>
      </c>
      <c r="W58" s="70" t="s">
        <v>200</v>
      </c>
      <c r="X58" s="70">
        <v>15</v>
      </c>
      <c r="Y58" s="77"/>
      <c r="Z58" s="76"/>
      <c r="AA58" s="70"/>
      <c r="AB58" s="70"/>
      <c r="AC58" s="70"/>
      <c r="AD58" s="70"/>
      <c r="AE58" s="70"/>
      <c r="AF58" s="70"/>
      <c r="AG58" s="70" t="s">
        <v>201</v>
      </c>
      <c r="AH58" s="70" t="s">
        <v>202</v>
      </c>
      <c r="AI58" s="70">
        <v>18</v>
      </c>
      <c r="AJ58" s="77"/>
      <c r="AK58" s="76"/>
      <c r="AL58" s="70"/>
      <c r="AM58" s="70"/>
      <c r="AN58" s="70"/>
      <c r="AO58" s="70"/>
      <c r="AP58" s="70"/>
      <c r="AQ58" s="70"/>
      <c r="AR58" s="70"/>
      <c r="AS58" s="70"/>
      <c r="AT58" s="70"/>
      <c r="AU58" s="70"/>
      <c r="AV58" s="70"/>
      <c r="AW58" s="70"/>
      <c r="AX58" s="77"/>
      <c r="AY58" s="76"/>
      <c r="AZ58" s="76"/>
      <c r="BA58" s="76"/>
      <c r="BB58" s="76"/>
      <c r="BC58" s="70"/>
    </row>
    <row r="59" s="14" customFormat="1" ht="51" customHeight="1" spans="1:55">
      <c r="A59" s="76"/>
      <c r="B59" s="75"/>
      <c r="C59" s="76"/>
      <c r="D59" s="76"/>
      <c r="E59" s="76"/>
      <c r="F59" s="77"/>
      <c r="G59" s="70"/>
      <c r="H59" s="70"/>
      <c r="I59" s="70"/>
      <c r="J59" s="70"/>
      <c r="K59" s="70"/>
      <c r="L59" s="70"/>
      <c r="M59" s="70"/>
      <c r="N59" s="70"/>
      <c r="O59" s="70"/>
      <c r="P59" s="70"/>
      <c r="Q59" s="70"/>
      <c r="R59" s="70"/>
      <c r="S59" s="70"/>
      <c r="T59" s="70"/>
      <c r="U59" s="70"/>
      <c r="V59" s="70"/>
      <c r="W59" s="70"/>
      <c r="X59" s="70"/>
      <c r="Y59" s="77"/>
      <c r="Z59" s="76"/>
      <c r="AA59" s="70"/>
      <c r="AB59" s="70"/>
      <c r="AC59" s="70"/>
      <c r="AD59" s="70"/>
      <c r="AE59" s="70"/>
      <c r="AF59" s="70"/>
      <c r="AG59" s="70" t="s">
        <v>203</v>
      </c>
      <c r="AH59" s="70" t="s">
        <v>204</v>
      </c>
      <c r="AI59" s="70">
        <v>12</v>
      </c>
      <c r="AJ59" s="77"/>
      <c r="AK59" s="76"/>
      <c r="AL59" s="70"/>
      <c r="AM59" s="70"/>
      <c r="AN59" s="70"/>
      <c r="AO59" s="70"/>
      <c r="AP59" s="70"/>
      <c r="AQ59" s="70"/>
      <c r="AR59" s="70"/>
      <c r="AS59" s="70"/>
      <c r="AT59" s="70"/>
      <c r="AU59" s="70"/>
      <c r="AV59" s="70"/>
      <c r="AW59" s="70"/>
      <c r="AX59" s="77"/>
      <c r="AY59" s="76"/>
      <c r="AZ59" s="76"/>
      <c r="BA59" s="76"/>
      <c r="BB59" s="76"/>
      <c r="BC59" s="70"/>
    </row>
    <row r="60" s="14" customFormat="1" ht="51" customHeight="1" spans="1:55">
      <c r="A60" s="76"/>
      <c r="B60" s="75"/>
      <c r="C60" s="76"/>
      <c r="D60" s="76"/>
      <c r="E60" s="76"/>
      <c r="F60" s="77"/>
      <c r="G60" s="70"/>
      <c r="H60" s="70"/>
      <c r="I60" s="70"/>
      <c r="J60" s="70"/>
      <c r="K60" s="70"/>
      <c r="L60" s="70"/>
      <c r="M60" s="70"/>
      <c r="N60" s="70"/>
      <c r="O60" s="70"/>
      <c r="P60" s="70"/>
      <c r="Q60" s="70"/>
      <c r="R60" s="70"/>
      <c r="S60" s="70"/>
      <c r="T60" s="70"/>
      <c r="U60" s="70"/>
      <c r="V60" s="70"/>
      <c r="W60" s="70"/>
      <c r="X60" s="70"/>
      <c r="Y60" s="77"/>
      <c r="Z60" s="76"/>
      <c r="AA60" s="70"/>
      <c r="AB60" s="70"/>
      <c r="AC60" s="70"/>
      <c r="AD60" s="70"/>
      <c r="AE60" s="70"/>
      <c r="AF60" s="70"/>
      <c r="AG60" s="70" t="s">
        <v>205</v>
      </c>
      <c r="AH60" s="70" t="s">
        <v>206</v>
      </c>
      <c r="AI60" s="142">
        <v>4</v>
      </c>
      <c r="AJ60" s="77"/>
      <c r="AK60" s="76"/>
      <c r="AL60" s="70"/>
      <c r="AM60" s="70"/>
      <c r="AN60" s="70"/>
      <c r="AO60" s="70"/>
      <c r="AP60" s="70"/>
      <c r="AQ60" s="70"/>
      <c r="AR60" s="70"/>
      <c r="AS60" s="70"/>
      <c r="AT60" s="70"/>
      <c r="AU60" s="70"/>
      <c r="AV60" s="70"/>
      <c r="AW60" s="70"/>
      <c r="AX60" s="77"/>
      <c r="AY60" s="76"/>
      <c r="AZ60" s="76"/>
      <c r="BA60" s="76"/>
      <c r="BB60" s="76"/>
      <c r="BC60" s="70"/>
    </row>
    <row r="61" s="14" customFormat="1" ht="16" customHeight="1" spans="1:55">
      <c r="A61" s="76"/>
      <c r="B61" s="75"/>
      <c r="C61" s="76"/>
      <c r="D61" s="76"/>
      <c r="E61" s="76"/>
      <c r="F61" s="77"/>
      <c r="G61" s="72"/>
      <c r="H61" s="72"/>
      <c r="I61" s="72"/>
      <c r="J61" s="72"/>
      <c r="K61" s="72"/>
      <c r="L61" s="72"/>
      <c r="M61" s="72"/>
      <c r="N61" s="72"/>
      <c r="O61" s="72"/>
      <c r="P61" s="72"/>
      <c r="Q61" s="72"/>
      <c r="R61" s="72"/>
      <c r="S61" s="72"/>
      <c r="T61" s="72"/>
      <c r="U61" s="72"/>
      <c r="V61" s="72"/>
      <c r="W61" s="72"/>
      <c r="X61" s="72"/>
      <c r="Y61" s="77"/>
      <c r="Z61" s="76"/>
      <c r="AA61" s="72"/>
      <c r="AB61" s="72"/>
      <c r="AC61" s="72"/>
      <c r="AD61" s="72"/>
      <c r="AE61" s="72"/>
      <c r="AF61" s="72"/>
      <c r="AG61" s="72"/>
      <c r="AH61" s="72"/>
      <c r="AI61" s="72"/>
      <c r="AJ61" s="77"/>
      <c r="AK61" s="76"/>
      <c r="AL61" s="72"/>
      <c r="AM61" s="72"/>
      <c r="AN61" s="72"/>
      <c r="AO61" s="72"/>
      <c r="AP61" s="72"/>
      <c r="AQ61" s="72"/>
      <c r="AR61" s="72"/>
      <c r="AS61" s="72"/>
      <c r="AT61" s="72"/>
      <c r="AU61" s="72"/>
      <c r="AV61" s="72"/>
      <c r="AW61" s="72"/>
      <c r="AX61" s="77"/>
      <c r="AY61" s="76"/>
      <c r="AZ61" s="76"/>
      <c r="BA61" s="76"/>
      <c r="BB61" s="76"/>
      <c r="BC61" s="70"/>
    </row>
    <row r="62" s="15" customFormat="1" ht="16" customHeight="1" spans="1:130">
      <c r="A62" s="79"/>
      <c r="B62" s="75"/>
      <c r="C62" s="79"/>
      <c r="D62" s="79"/>
      <c r="E62" s="79"/>
      <c r="F62" s="80"/>
      <c r="G62" s="13"/>
      <c r="H62" s="13" t="s">
        <v>60</v>
      </c>
      <c r="I62" s="13">
        <f>SUM(I57:I61)</f>
        <v>0</v>
      </c>
      <c r="K62" s="13" t="s">
        <v>60</v>
      </c>
      <c r="L62" s="13">
        <f>SUM(L57:L61)</f>
        <v>0</v>
      </c>
      <c r="M62" s="13"/>
      <c r="N62" s="13" t="s">
        <v>60</v>
      </c>
      <c r="O62" s="13">
        <f>SUM(O57:O61)</f>
        <v>0</v>
      </c>
      <c r="P62" s="13"/>
      <c r="Q62" s="13" t="s">
        <v>60</v>
      </c>
      <c r="R62" s="13">
        <f>SUM(R57:R61)</f>
        <v>0</v>
      </c>
      <c r="S62" s="13"/>
      <c r="T62" s="13" t="s">
        <v>60</v>
      </c>
      <c r="U62" s="13">
        <f>SUM(U57:U61)</f>
        <v>18</v>
      </c>
      <c r="V62" s="13"/>
      <c r="W62" s="13"/>
      <c r="X62" s="13">
        <f>SUM(X57:X61)</f>
        <v>31</v>
      </c>
      <c r="Y62" s="80"/>
      <c r="Z62" s="79"/>
      <c r="AA62" s="13"/>
      <c r="AB62" s="13" t="s">
        <v>60</v>
      </c>
      <c r="AC62" s="13">
        <f>SUM(AC57:AC61)</f>
        <v>0</v>
      </c>
      <c r="AD62" s="13"/>
      <c r="AE62" s="13" t="s">
        <v>60</v>
      </c>
      <c r="AF62" s="13">
        <f>SUM(AF57:AF61)</f>
        <v>50</v>
      </c>
      <c r="AG62" s="13"/>
      <c r="AH62" s="13" t="s">
        <v>60</v>
      </c>
      <c r="AI62" s="13">
        <f>SUM(AI57:AI61)</f>
        <v>58</v>
      </c>
      <c r="AJ62" s="80"/>
      <c r="AK62" s="79"/>
      <c r="AL62" s="13"/>
      <c r="AM62" s="13" t="s">
        <v>60</v>
      </c>
      <c r="AN62" s="13">
        <f>SUM(AN57:AN61)</f>
        <v>0</v>
      </c>
      <c r="AO62" s="13"/>
      <c r="AP62" s="13" t="s">
        <v>60</v>
      </c>
      <c r="AQ62" s="13">
        <f>SUM(AQ57:AQ61)</f>
        <v>0</v>
      </c>
      <c r="AR62" s="13"/>
      <c r="AS62" s="13" t="s">
        <v>60</v>
      </c>
      <c r="AT62" s="13">
        <f>SUM(AT57:AT61)</f>
        <v>0</v>
      </c>
      <c r="AU62" s="13"/>
      <c r="AV62" s="13" t="s">
        <v>60</v>
      </c>
      <c r="AW62" s="13">
        <f>SUM(AW57:AW61)</f>
        <v>0</v>
      </c>
      <c r="AX62" s="80"/>
      <c r="AY62" s="79"/>
      <c r="AZ62" s="79"/>
      <c r="BA62" s="79"/>
      <c r="BB62" s="79"/>
      <c r="BC62" s="70"/>
      <c r="BD62" s="169"/>
      <c r="BE62" s="169"/>
      <c r="BF62" s="169"/>
      <c r="BG62" s="169"/>
      <c r="BH62" s="169"/>
      <c r="BI62" s="169"/>
      <c r="BJ62" s="169"/>
      <c r="BK62" s="169"/>
      <c r="BL62" s="169"/>
      <c r="BM62" s="169"/>
      <c r="BN62" s="169"/>
      <c r="BO62" s="169"/>
      <c r="BP62" s="169"/>
      <c r="BQ62" s="169"/>
      <c r="BR62" s="169"/>
      <c r="BS62" s="169"/>
      <c r="BT62" s="169"/>
      <c r="BU62" s="169"/>
      <c r="BV62" s="169"/>
      <c r="BW62" s="169"/>
      <c r="BX62" s="169"/>
      <c r="BY62" s="169"/>
      <c r="BZ62" s="169"/>
      <c r="CA62" s="169"/>
      <c r="CB62" s="169"/>
      <c r="CC62" s="169"/>
      <c r="CD62" s="169"/>
      <c r="CE62" s="169"/>
      <c r="CF62" s="169"/>
      <c r="CG62" s="169"/>
      <c r="CH62" s="169"/>
      <c r="CI62" s="169"/>
      <c r="CJ62" s="169"/>
      <c r="CK62" s="169"/>
      <c r="CL62" s="169"/>
      <c r="CM62" s="169"/>
      <c r="CN62" s="169"/>
      <c r="CO62" s="169"/>
      <c r="CP62" s="169"/>
      <c r="CQ62" s="169"/>
      <c r="CR62" s="169"/>
      <c r="CS62" s="169"/>
      <c r="CT62" s="169"/>
      <c r="CU62" s="169"/>
      <c r="CV62" s="169"/>
      <c r="CW62" s="169"/>
      <c r="CX62" s="169"/>
      <c r="CY62" s="169"/>
      <c r="CZ62" s="169"/>
      <c r="DA62" s="169"/>
      <c r="DB62" s="169"/>
      <c r="DC62" s="169"/>
      <c r="DD62" s="169"/>
      <c r="DE62" s="169"/>
      <c r="DF62" s="169"/>
      <c r="DG62" s="169"/>
      <c r="DH62" s="169"/>
      <c r="DI62" s="169"/>
      <c r="DJ62" s="169"/>
      <c r="DK62" s="169"/>
      <c r="DL62" s="169"/>
      <c r="DM62" s="169"/>
      <c r="DN62" s="169"/>
      <c r="DO62" s="169"/>
      <c r="DP62" s="169"/>
      <c r="DQ62" s="169"/>
      <c r="DR62" s="169"/>
      <c r="DS62" s="169"/>
      <c r="DT62" s="169"/>
      <c r="DU62" s="169"/>
      <c r="DV62" s="169"/>
      <c r="DW62" s="169"/>
      <c r="DX62" s="169"/>
      <c r="DY62" s="169"/>
      <c r="DZ62" s="173"/>
    </row>
    <row r="63" s="22" customFormat="1" ht="78" customHeight="1" spans="1:55">
      <c r="A63" s="117">
        <v>11</v>
      </c>
      <c r="B63" s="118" t="s">
        <v>207</v>
      </c>
      <c r="C63" s="119" t="s">
        <v>80</v>
      </c>
      <c r="D63" s="119">
        <v>3</v>
      </c>
      <c r="E63" s="119">
        <v>90</v>
      </c>
      <c r="F63" s="120">
        <f>E63*0.3</f>
        <v>27</v>
      </c>
      <c r="G63" s="117" t="s">
        <v>208</v>
      </c>
      <c r="H63" s="117" t="s">
        <v>209</v>
      </c>
      <c r="I63" s="117">
        <v>30</v>
      </c>
      <c r="J63" s="117"/>
      <c r="K63" s="117"/>
      <c r="L63" s="117"/>
      <c r="M63" s="117"/>
      <c r="N63" s="117"/>
      <c r="O63" s="117"/>
      <c r="P63" s="117"/>
      <c r="Q63" s="117"/>
      <c r="R63" s="117"/>
      <c r="S63" s="117"/>
      <c r="T63" s="117"/>
      <c r="U63" s="117"/>
      <c r="V63" s="117" t="s">
        <v>210</v>
      </c>
      <c r="W63" s="117" t="s">
        <v>211</v>
      </c>
      <c r="X63" s="117">
        <v>20</v>
      </c>
      <c r="Y63" s="120">
        <f>X68+R68+O68+L68+I68+U68</f>
        <v>62</v>
      </c>
      <c r="Z63" s="119">
        <f>Y63*0.4</f>
        <v>24.8</v>
      </c>
      <c r="AA63" s="117"/>
      <c r="AB63" s="117"/>
      <c r="AC63" s="117"/>
      <c r="AD63" s="117"/>
      <c r="AE63" s="117"/>
      <c r="AF63" s="117"/>
      <c r="AG63" s="117" t="s">
        <v>212</v>
      </c>
      <c r="AH63" s="117" t="s">
        <v>213</v>
      </c>
      <c r="AI63" s="117">
        <v>30</v>
      </c>
      <c r="AJ63" s="120">
        <f>AI68+AF68+AC68</f>
        <v>80</v>
      </c>
      <c r="AK63" s="119">
        <f>AJ63*0.4</f>
        <v>32</v>
      </c>
      <c r="AL63" s="117"/>
      <c r="AM63" s="117"/>
      <c r="AN63" s="117"/>
      <c r="AO63" s="117"/>
      <c r="AP63" s="117"/>
      <c r="AQ63" s="117"/>
      <c r="AR63" s="117"/>
      <c r="AS63" s="117"/>
      <c r="AT63" s="117"/>
      <c r="AU63" s="117"/>
      <c r="AV63" s="117"/>
      <c r="AW63" s="117"/>
      <c r="AX63" s="120">
        <f>AW68+AT68+AQ68+AN68</f>
        <v>0</v>
      </c>
      <c r="AY63" s="119">
        <f>AX63*0.2</f>
        <v>0</v>
      </c>
      <c r="AZ63" s="119">
        <f>(AY63+AK63+Z63)*0.7</f>
        <v>39.76</v>
      </c>
      <c r="BA63" s="119">
        <f>AZ63+F63</f>
        <v>66.76</v>
      </c>
      <c r="BB63" s="119"/>
      <c r="BC63" s="117">
        <v>11</v>
      </c>
    </row>
    <row r="64" s="22" customFormat="1" ht="102" customHeight="1" spans="1:55">
      <c r="A64" s="117"/>
      <c r="B64" s="121"/>
      <c r="C64" s="122"/>
      <c r="D64" s="122"/>
      <c r="E64" s="122"/>
      <c r="F64" s="123"/>
      <c r="G64" s="117"/>
      <c r="H64" s="117"/>
      <c r="I64" s="117"/>
      <c r="J64" s="117"/>
      <c r="K64" s="117"/>
      <c r="L64" s="117"/>
      <c r="M64" s="117"/>
      <c r="N64" s="117"/>
      <c r="O64" s="117"/>
      <c r="P64" s="117"/>
      <c r="Q64" s="117"/>
      <c r="R64" s="117"/>
      <c r="S64" s="117"/>
      <c r="T64" s="117"/>
      <c r="U64" s="117"/>
      <c r="V64" s="117"/>
      <c r="W64" s="117" t="s">
        <v>214</v>
      </c>
      <c r="X64" s="117">
        <v>12</v>
      </c>
      <c r="Y64" s="123"/>
      <c r="Z64" s="122"/>
      <c r="AA64" s="117"/>
      <c r="AB64" s="117"/>
      <c r="AC64" s="117"/>
      <c r="AD64" s="144"/>
      <c r="AE64" s="144"/>
      <c r="AF64" s="144"/>
      <c r="AG64" s="117" t="s">
        <v>215</v>
      </c>
      <c r="AH64" s="117" t="s">
        <v>216</v>
      </c>
      <c r="AI64" s="117">
        <v>24</v>
      </c>
      <c r="AJ64" s="123"/>
      <c r="AK64" s="122"/>
      <c r="AL64" s="117"/>
      <c r="AM64" s="117"/>
      <c r="AN64" s="117"/>
      <c r="AO64" s="117"/>
      <c r="AP64" s="117"/>
      <c r="AQ64" s="117"/>
      <c r="AR64" s="117"/>
      <c r="AS64" s="117"/>
      <c r="AT64" s="117"/>
      <c r="AU64" s="117"/>
      <c r="AV64" s="117"/>
      <c r="AW64" s="117"/>
      <c r="AX64" s="123"/>
      <c r="AY64" s="122"/>
      <c r="AZ64" s="122"/>
      <c r="BA64" s="122"/>
      <c r="BB64" s="122"/>
      <c r="BC64" s="117"/>
    </row>
    <row r="65" s="22" customFormat="1" ht="71" customHeight="1" spans="1:55">
      <c r="A65" s="117"/>
      <c r="B65" s="121"/>
      <c r="C65" s="122"/>
      <c r="D65" s="122"/>
      <c r="E65" s="122"/>
      <c r="F65" s="123"/>
      <c r="G65" s="117"/>
      <c r="H65" s="117"/>
      <c r="I65" s="117"/>
      <c r="J65" s="117"/>
      <c r="K65" s="117"/>
      <c r="L65" s="117"/>
      <c r="M65" s="117"/>
      <c r="N65" s="117"/>
      <c r="O65" s="117"/>
      <c r="P65" s="117"/>
      <c r="Q65" s="117"/>
      <c r="R65" s="117"/>
      <c r="S65" s="117"/>
      <c r="T65" s="117"/>
      <c r="U65" s="117"/>
      <c r="V65" s="117"/>
      <c r="W65" s="117"/>
      <c r="X65" s="117"/>
      <c r="Y65" s="123"/>
      <c r="Z65" s="122"/>
      <c r="AA65" s="117"/>
      <c r="AB65" s="117"/>
      <c r="AC65" s="117"/>
      <c r="AD65" s="144"/>
      <c r="AE65" s="144"/>
      <c r="AF65" s="144"/>
      <c r="AG65" s="117" t="s">
        <v>217</v>
      </c>
      <c r="AH65" s="117" t="s">
        <v>218</v>
      </c>
      <c r="AI65" s="117">
        <v>18</v>
      </c>
      <c r="AJ65" s="123"/>
      <c r="AK65" s="122"/>
      <c r="AL65" s="117"/>
      <c r="AM65" s="117"/>
      <c r="AN65" s="117"/>
      <c r="AO65" s="117"/>
      <c r="AP65" s="117"/>
      <c r="AQ65" s="117"/>
      <c r="AR65" s="117"/>
      <c r="AS65" s="117"/>
      <c r="AT65" s="117"/>
      <c r="AU65" s="117"/>
      <c r="AV65" s="117"/>
      <c r="AW65" s="117"/>
      <c r="AX65" s="123"/>
      <c r="AY65" s="122"/>
      <c r="AZ65" s="122"/>
      <c r="BA65" s="122"/>
      <c r="BB65" s="122"/>
      <c r="BC65" s="117"/>
    </row>
    <row r="66" s="22" customFormat="1" ht="71" customHeight="1" spans="1:55">
      <c r="A66" s="117"/>
      <c r="B66" s="121"/>
      <c r="C66" s="122"/>
      <c r="D66" s="122"/>
      <c r="E66" s="122"/>
      <c r="F66" s="123"/>
      <c r="G66" s="117"/>
      <c r="H66" s="117"/>
      <c r="I66" s="117"/>
      <c r="J66" s="117"/>
      <c r="K66" s="117"/>
      <c r="L66" s="117"/>
      <c r="M66" s="117"/>
      <c r="N66" s="117"/>
      <c r="O66" s="117"/>
      <c r="P66" s="117"/>
      <c r="Q66" s="117"/>
      <c r="R66" s="117"/>
      <c r="S66" s="117"/>
      <c r="T66" s="117"/>
      <c r="U66" s="117"/>
      <c r="V66" s="117"/>
      <c r="W66" s="117"/>
      <c r="X66" s="117"/>
      <c r="Y66" s="123"/>
      <c r="Z66" s="122"/>
      <c r="AA66" s="117"/>
      <c r="AB66" s="117"/>
      <c r="AC66" s="117"/>
      <c r="AD66" s="117"/>
      <c r="AE66" s="117"/>
      <c r="AF66" s="117"/>
      <c r="AG66" s="117" t="s">
        <v>219</v>
      </c>
      <c r="AH66" s="117" t="s">
        <v>220</v>
      </c>
      <c r="AI66" s="117">
        <v>8</v>
      </c>
      <c r="AJ66" s="123"/>
      <c r="AK66" s="122"/>
      <c r="AL66" s="117"/>
      <c r="AM66" s="117"/>
      <c r="AN66" s="117"/>
      <c r="AO66" s="117"/>
      <c r="AP66" s="117"/>
      <c r="AQ66" s="117"/>
      <c r="AR66" s="117"/>
      <c r="AS66" s="117"/>
      <c r="AT66" s="117"/>
      <c r="AU66" s="117"/>
      <c r="AV66" s="117"/>
      <c r="AW66" s="117"/>
      <c r="AX66" s="123"/>
      <c r="AY66" s="122"/>
      <c r="AZ66" s="122"/>
      <c r="BA66" s="122"/>
      <c r="BB66" s="122"/>
      <c r="BC66" s="117"/>
    </row>
    <row r="67" s="22" customFormat="1" ht="16" customHeight="1" spans="1:55">
      <c r="A67" s="117"/>
      <c r="B67" s="121"/>
      <c r="C67" s="122"/>
      <c r="D67" s="122"/>
      <c r="E67" s="122"/>
      <c r="F67" s="123"/>
      <c r="G67" s="119"/>
      <c r="H67" s="119"/>
      <c r="I67" s="119"/>
      <c r="J67" s="119"/>
      <c r="K67" s="119"/>
      <c r="L67" s="119"/>
      <c r="M67" s="119"/>
      <c r="N67" s="119"/>
      <c r="O67" s="119"/>
      <c r="P67" s="119"/>
      <c r="Q67" s="119"/>
      <c r="R67" s="119"/>
      <c r="S67" s="119"/>
      <c r="T67" s="119"/>
      <c r="U67" s="119"/>
      <c r="V67" s="119"/>
      <c r="W67" s="119"/>
      <c r="X67" s="119"/>
      <c r="Y67" s="123"/>
      <c r="Z67" s="122"/>
      <c r="AA67" s="119"/>
      <c r="AB67" s="119"/>
      <c r="AC67" s="119"/>
      <c r="AD67" s="119"/>
      <c r="AE67" s="119"/>
      <c r="AF67" s="119"/>
      <c r="AG67" s="119"/>
      <c r="AH67" s="119"/>
      <c r="AI67" s="119"/>
      <c r="AJ67" s="123"/>
      <c r="AK67" s="122"/>
      <c r="AL67" s="119"/>
      <c r="AM67" s="119"/>
      <c r="AN67" s="119"/>
      <c r="AO67" s="119"/>
      <c r="AP67" s="119"/>
      <c r="AQ67" s="119"/>
      <c r="AR67" s="119"/>
      <c r="AS67" s="119"/>
      <c r="AT67" s="119"/>
      <c r="AU67" s="119"/>
      <c r="AV67" s="119"/>
      <c r="AW67" s="119"/>
      <c r="AX67" s="123"/>
      <c r="AY67" s="122"/>
      <c r="AZ67" s="122"/>
      <c r="BA67" s="122"/>
      <c r="BB67" s="122"/>
      <c r="BC67" s="117"/>
    </row>
    <row r="68" s="23" customFormat="1" ht="16" customHeight="1" spans="1:130">
      <c r="A68" s="117"/>
      <c r="B68" s="176"/>
      <c r="C68" s="177"/>
      <c r="D68" s="177"/>
      <c r="E68" s="177"/>
      <c r="F68" s="178"/>
      <c r="G68" s="179"/>
      <c r="H68" s="179" t="s">
        <v>60</v>
      </c>
      <c r="I68" s="179">
        <f>SUM(I63:I67)</f>
        <v>30</v>
      </c>
      <c r="K68" s="179" t="s">
        <v>60</v>
      </c>
      <c r="L68" s="179">
        <f>SUM(L63:L67)</f>
        <v>0</v>
      </c>
      <c r="M68" s="179"/>
      <c r="N68" s="179" t="s">
        <v>60</v>
      </c>
      <c r="O68" s="179">
        <f>SUM(O63:O67)</f>
        <v>0</v>
      </c>
      <c r="P68" s="179"/>
      <c r="Q68" s="179" t="s">
        <v>60</v>
      </c>
      <c r="R68" s="179">
        <f>SUM(R63:R67)</f>
        <v>0</v>
      </c>
      <c r="S68" s="179"/>
      <c r="T68" s="179" t="s">
        <v>60</v>
      </c>
      <c r="U68" s="179">
        <f>SUM(U63:U67)</f>
        <v>0</v>
      </c>
      <c r="V68" s="179"/>
      <c r="W68" s="179"/>
      <c r="X68" s="179">
        <f>SUM(X63:X67)</f>
        <v>32</v>
      </c>
      <c r="Y68" s="178"/>
      <c r="Z68" s="177"/>
      <c r="AA68" s="179"/>
      <c r="AB68" s="179" t="s">
        <v>60</v>
      </c>
      <c r="AC68" s="179">
        <f>SUM(AC63:AC67)</f>
        <v>0</v>
      </c>
      <c r="AD68" s="179"/>
      <c r="AE68" s="179" t="s">
        <v>60</v>
      </c>
      <c r="AF68" s="179">
        <f>SUM(AF63:AF67)</f>
        <v>0</v>
      </c>
      <c r="AG68" s="179"/>
      <c r="AH68" s="179" t="s">
        <v>60</v>
      </c>
      <c r="AI68" s="179">
        <f>SUM(AI63:AI67)</f>
        <v>80</v>
      </c>
      <c r="AJ68" s="178"/>
      <c r="AK68" s="177"/>
      <c r="AL68" s="179"/>
      <c r="AM68" s="179" t="s">
        <v>60</v>
      </c>
      <c r="AN68" s="179">
        <f>SUM(AN63:AN67)</f>
        <v>0</v>
      </c>
      <c r="AO68" s="179"/>
      <c r="AP68" s="179" t="s">
        <v>60</v>
      </c>
      <c r="AQ68" s="179">
        <f>SUM(AQ63:AQ67)</f>
        <v>0</v>
      </c>
      <c r="AR68" s="179"/>
      <c r="AS68" s="179" t="s">
        <v>60</v>
      </c>
      <c r="AT68" s="179">
        <f>SUM(AT63:AT67)</f>
        <v>0</v>
      </c>
      <c r="AU68" s="179"/>
      <c r="AV68" s="179" t="s">
        <v>60</v>
      </c>
      <c r="AW68" s="179">
        <f>SUM(AW63:AW67)</f>
        <v>0</v>
      </c>
      <c r="AX68" s="178"/>
      <c r="AY68" s="177"/>
      <c r="AZ68" s="177"/>
      <c r="BA68" s="177"/>
      <c r="BB68" s="177"/>
      <c r="BC68" s="117"/>
      <c r="BD68" s="258"/>
      <c r="BE68" s="258"/>
      <c r="BF68" s="258"/>
      <c r="BG68" s="258"/>
      <c r="BH68" s="258"/>
      <c r="BI68" s="258"/>
      <c r="BJ68" s="258"/>
      <c r="BK68" s="258"/>
      <c r="BL68" s="258"/>
      <c r="BM68" s="258"/>
      <c r="BN68" s="258"/>
      <c r="BO68" s="258"/>
      <c r="BP68" s="258"/>
      <c r="BQ68" s="258"/>
      <c r="BR68" s="258"/>
      <c r="BS68" s="258"/>
      <c r="BT68" s="258"/>
      <c r="BU68" s="258"/>
      <c r="BV68" s="258"/>
      <c r="BW68" s="258"/>
      <c r="BX68" s="258"/>
      <c r="BY68" s="258"/>
      <c r="BZ68" s="258"/>
      <c r="CA68" s="258"/>
      <c r="CB68" s="258"/>
      <c r="CC68" s="258"/>
      <c r="CD68" s="258"/>
      <c r="CE68" s="258"/>
      <c r="CF68" s="258"/>
      <c r="CG68" s="258"/>
      <c r="CH68" s="258"/>
      <c r="CI68" s="258"/>
      <c r="CJ68" s="258"/>
      <c r="CK68" s="258"/>
      <c r="CL68" s="258"/>
      <c r="CM68" s="258"/>
      <c r="CN68" s="258"/>
      <c r="CO68" s="258"/>
      <c r="CP68" s="258"/>
      <c r="CQ68" s="258"/>
      <c r="CR68" s="258"/>
      <c r="CS68" s="258"/>
      <c r="CT68" s="258"/>
      <c r="CU68" s="258"/>
      <c r="CV68" s="258"/>
      <c r="CW68" s="258"/>
      <c r="CX68" s="258"/>
      <c r="CY68" s="258"/>
      <c r="CZ68" s="258"/>
      <c r="DA68" s="258"/>
      <c r="DB68" s="258"/>
      <c r="DC68" s="258"/>
      <c r="DD68" s="258"/>
      <c r="DE68" s="258"/>
      <c r="DF68" s="258"/>
      <c r="DG68" s="258"/>
      <c r="DH68" s="258"/>
      <c r="DI68" s="258"/>
      <c r="DJ68" s="258"/>
      <c r="DK68" s="258"/>
      <c r="DL68" s="258"/>
      <c r="DM68" s="258"/>
      <c r="DN68" s="258"/>
      <c r="DO68" s="258"/>
      <c r="DP68" s="258"/>
      <c r="DQ68" s="258"/>
      <c r="DR68" s="258"/>
      <c r="DS68" s="258"/>
      <c r="DT68" s="258"/>
      <c r="DU68" s="258"/>
      <c r="DV68" s="258"/>
      <c r="DW68" s="258"/>
      <c r="DX68" s="258"/>
      <c r="DY68" s="258"/>
      <c r="DZ68" s="272"/>
    </row>
    <row r="69" s="20" customFormat="1" ht="108" customHeight="1" spans="1:55">
      <c r="A69" s="106">
        <v>12</v>
      </c>
      <c r="B69" s="180" t="s">
        <v>221</v>
      </c>
      <c r="C69" s="181" t="s">
        <v>123</v>
      </c>
      <c r="D69" s="182">
        <v>2</v>
      </c>
      <c r="E69" s="182">
        <v>95</v>
      </c>
      <c r="F69" s="108">
        <f>E69*0.3</f>
        <v>28.5</v>
      </c>
      <c r="G69" s="183"/>
      <c r="H69" s="183"/>
      <c r="I69" s="183"/>
      <c r="J69" s="183"/>
      <c r="K69" s="183"/>
      <c r="L69" s="183"/>
      <c r="M69" s="183"/>
      <c r="N69" s="183"/>
      <c r="O69" s="183"/>
      <c r="P69" s="183"/>
      <c r="Q69" s="183"/>
      <c r="R69" s="183"/>
      <c r="S69" s="183"/>
      <c r="T69" s="183"/>
      <c r="U69" s="183"/>
      <c r="V69" s="231" t="s">
        <v>222</v>
      </c>
      <c r="W69" s="232" t="s">
        <v>223</v>
      </c>
      <c r="X69" s="183">
        <v>20</v>
      </c>
      <c r="Y69" s="238">
        <f>X74+R74+O74+L74+I74+U74</f>
        <v>20</v>
      </c>
      <c r="Z69" s="182">
        <f>Y69*0.4</f>
        <v>8</v>
      </c>
      <c r="AA69" s="183"/>
      <c r="AB69" s="183"/>
      <c r="AC69" s="183"/>
      <c r="AD69" s="231" t="s">
        <v>224</v>
      </c>
      <c r="AE69" s="232" t="s">
        <v>225</v>
      </c>
      <c r="AF69" s="232">
        <v>50</v>
      </c>
      <c r="AG69" s="231" t="s">
        <v>138</v>
      </c>
      <c r="AH69" s="232" t="s">
        <v>226</v>
      </c>
      <c r="AI69" s="232">
        <v>12</v>
      </c>
      <c r="AJ69" s="242">
        <f>AI74+AF74+AC74</f>
        <v>132</v>
      </c>
      <c r="AK69" s="243">
        <f>AJ69*0.4</f>
        <v>52.8</v>
      </c>
      <c r="AL69" s="183"/>
      <c r="AM69" s="183"/>
      <c r="AN69" s="183"/>
      <c r="AO69" s="183"/>
      <c r="AP69" s="183"/>
      <c r="AQ69" s="183"/>
      <c r="AR69" s="183"/>
      <c r="AS69" s="183"/>
      <c r="AT69" s="183"/>
      <c r="AU69" s="183"/>
      <c r="AV69" s="183"/>
      <c r="AW69" s="183"/>
      <c r="AX69" s="238">
        <f>AW74+AT74+AQ74+AN74</f>
        <v>0</v>
      </c>
      <c r="AY69" s="182">
        <f>AX69*0.2</f>
        <v>0</v>
      </c>
      <c r="AZ69" s="182">
        <f>(AY69+AK69+Z69)*0.7</f>
        <v>42.56</v>
      </c>
      <c r="BA69" s="182">
        <f>AZ69+F69</f>
        <v>71.06</v>
      </c>
      <c r="BB69" s="182"/>
      <c r="BC69" s="183">
        <v>12</v>
      </c>
    </row>
    <row r="70" s="20" customFormat="1" ht="126" customHeight="1" spans="1:55">
      <c r="A70" s="106"/>
      <c r="B70" s="184"/>
      <c r="C70" s="185"/>
      <c r="D70" s="186"/>
      <c r="E70" s="186"/>
      <c r="F70" s="111"/>
      <c r="G70" s="183"/>
      <c r="H70" s="183"/>
      <c r="I70" s="183"/>
      <c r="J70" s="183"/>
      <c r="K70" s="183"/>
      <c r="L70" s="183"/>
      <c r="M70" s="183"/>
      <c r="N70" s="183"/>
      <c r="O70" s="183"/>
      <c r="P70" s="183"/>
      <c r="Q70" s="183"/>
      <c r="R70" s="183"/>
      <c r="S70" s="183"/>
      <c r="T70" s="183"/>
      <c r="U70" s="183"/>
      <c r="V70" s="233"/>
      <c r="W70" s="183"/>
      <c r="X70" s="183"/>
      <c r="Y70" s="239"/>
      <c r="Z70" s="186"/>
      <c r="AA70" s="183"/>
      <c r="AB70" s="183"/>
      <c r="AC70" s="183"/>
      <c r="AD70" s="231" t="s">
        <v>227</v>
      </c>
      <c r="AE70" s="232" t="s">
        <v>228</v>
      </c>
      <c r="AF70" s="232">
        <v>40</v>
      </c>
      <c r="AG70" s="232"/>
      <c r="AH70" s="232"/>
      <c r="AI70" s="232"/>
      <c r="AJ70" s="244"/>
      <c r="AK70" s="245"/>
      <c r="AL70" s="183"/>
      <c r="AM70" s="183"/>
      <c r="AN70" s="183"/>
      <c r="AO70" s="183"/>
      <c r="AP70" s="183"/>
      <c r="AQ70" s="183"/>
      <c r="AR70" s="183"/>
      <c r="AS70" s="183"/>
      <c r="AT70" s="183"/>
      <c r="AU70" s="183"/>
      <c r="AV70" s="183"/>
      <c r="AW70" s="183"/>
      <c r="AX70" s="239"/>
      <c r="AY70" s="186"/>
      <c r="AZ70" s="186"/>
      <c r="BA70" s="186"/>
      <c r="BB70" s="186"/>
      <c r="BC70" s="183"/>
    </row>
    <row r="71" s="20" customFormat="1" ht="97" customHeight="1" spans="1:55">
      <c r="A71" s="106"/>
      <c r="B71" s="184"/>
      <c r="C71" s="185"/>
      <c r="D71" s="186"/>
      <c r="E71" s="186"/>
      <c r="F71" s="111"/>
      <c r="G71" s="183"/>
      <c r="H71" s="183"/>
      <c r="I71" s="183"/>
      <c r="J71" s="183"/>
      <c r="K71" s="183"/>
      <c r="L71" s="183"/>
      <c r="M71" s="183"/>
      <c r="N71" s="183"/>
      <c r="O71" s="183"/>
      <c r="P71" s="183"/>
      <c r="Q71" s="183"/>
      <c r="R71" s="183"/>
      <c r="S71" s="183"/>
      <c r="T71" s="183"/>
      <c r="U71" s="183"/>
      <c r="V71" s="233"/>
      <c r="W71" s="183"/>
      <c r="X71" s="183"/>
      <c r="Y71" s="239"/>
      <c r="Z71" s="186"/>
      <c r="AA71" s="183"/>
      <c r="AB71" s="183"/>
      <c r="AC71" s="183"/>
      <c r="AD71" s="232" t="s">
        <v>229</v>
      </c>
      <c r="AE71" s="232" t="s">
        <v>230</v>
      </c>
      <c r="AF71" s="232">
        <v>30</v>
      </c>
      <c r="AG71" s="106"/>
      <c r="AH71" s="106"/>
      <c r="AI71" s="106"/>
      <c r="AJ71" s="244"/>
      <c r="AK71" s="245"/>
      <c r="AL71" s="183"/>
      <c r="AM71" s="183"/>
      <c r="AN71" s="183"/>
      <c r="AO71" s="183"/>
      <c r="AP71" s="183"/>
      <c r="AQ71" s="183"/>
      <c r="AR71" s="183"/>
      <c r="AS71" s="183"/>
      <c r="AT71" s="183"/>
      <c r="AU71" s="183"/>
      <c r="AV71" s="183"/>
      <c r="AW71" s="183"/>
      <c r="AX71" s="239"/>
      <c r="AY71" s="186"/>
      <c r="AZ71" s="186"/>
      <c r="BA71" s="186"/>
      <c r="BB71" s="186"/>
      <c r="BC71" s="183"/>
    </row>
    <row r="72" s="20" customFormat="1" ht="16" customHeight="1" spans="1:55">
      <c r="A72" s="106"/>
      <c r="B72" s="184"/>
      <c r="C72" s="185"/>
      <c r="D72" s="186"/>
      <c r="E72" s="186"/>
      <c r="F72" s="111"/>
      <c r="G72" s="183"/>
      <c r="H72" s="183"/>
      <c r="I72" s="183"/>
      <c r="J72" s="183"/>
      <c r="K72" s="183"/>
      <c r="L72" s="183"/>
      <c r="M72" s="183"/>
      <c r="N72" s="183"/>
      <c r="O72" s="183"/>
      <c r="P72" s="183"/>
      <c r="Q72" s="183"/>
      <c r="R72" s="183"/>
      <c r="S72" s="183"/>
      <c r="T72" s="183"/>
      <c r="U72" s="183"/>
      <c r="V72" s="233"/>
      <c r="W72" s="183"/>
      <c r="X72" s="183"/>
      <c r="Y72" s="239"/>
      <c r="Z72" s="186"/>
      <c r="AA72" s="183"/>
      <c r="AB72" s="183"/>
      <c r="AC72" s="183"/>
      <c r="AG72" s="183"/>
      <c r="AH72" s="183"/>
      <c r="AI72" s="183"/>
      <c r="AJ72" s="244"/>
      <c r="AK72" s="245"/>
      <c r="AL72" s="183"/>
      <c r="AM72" s="183"/>
      <c r="AN72" s="183"/>
      <c r="AO72" s="183"/>
      <c r="AP72" s="183"/>
      <c r="AQ72" s="183"/>
      <c r="AR72" s="183"/>
      <c r="AS72" s="183"/>
      <c r="AT72" s="183"/>
      <c r="AU72" s="183"/>
      <c r="AV72" s="183"/>
      <c r="AW72" s="183"/>
      <c r="AX72" s="239"/>
      <c r="AY72" s="186"/>
      <c r="AZ72" s="186"/>
      <c r="BA72" s="186"/>
      <c r="BB72" s="186"/>
      <c r="BC72" s="183"/>
    </row>
    <row r="73" s="20" customFormat="1" ht="16" customHeight="1" spans="1:55">
      <c r="A73" s="106"/>
      <c r="B73" s="184"/>
      <c r="C73" s="185"/>
      <c r="D73" s="186"/>
      <c r="E73" s="186"/>
      <c r="F73" s="111"/>
      <c r="G73" s="182"/>
      <c r="H73" s="182"/>
      <c r="I73" s="182"/>
      <c r="J73" s="182"/>
      <c r="K73" s="182"/>
      <c r="L73" s="182"/>
      <c r="M73" s="182"/>
      <c r="N73" s="182"/>
      <c r="O73" s="182"/>
      <c r="P73" s="182"/>
      <c r="Q73" s="182"/>
      <c r="R73" s="182"/>
      <c r="S73" s="182"/>
      <c r="T73" s="182"/>
      <c r="U73" s="182"/>
      <c r="V73" s="234"/>
      <c r="W73" s="182"/>
      <c r="X73" s="182"/>
      <c r="Y73" s="239"/>
      <c r="Z73" s="186"/>
      <c r="AA73" s="182"/>
      <c r="AB73" s="182"/>
      <c r="AC73" s="182"/>
      <c r="AD73" s="182"/>
      <c r="AE73" s="182"/>
      <c r="AF73" s="182"/>
      <c r="AG73" s="234"/>
      <c r="AH73" s="182"/>
      <c r="AI73" s="182"/>
      <c r="AJ73" s="244"/>
      <c r="AK73" s="245"/>
      <c r="AL73" s="182"/>
      <c r="AM73" s="182"/>
      <c r="AN73" s="182"/>
      <c r="AO73" s="182"/>
      <c r="AP73" s="182"/>
      <c r="AQ73" s="182"/>
      <c r="AR73" s="182"/>
      <c r="AS73" s="182"/>
      <c r="AT73" s="182"/>
      <c r="AU73" s="182"/>
      <c r="AV73" s="182"/>
      <c r="AW73" s="182"/>
      <c r="AX73" s="239"/>
      <c r="AY73" s="186"/>
      <c r="AZ73" s="186"/>
      <c r="BA73" s="186"/>
      <c r="BB73" s="186"/>
      <c r="BC73" s="183"/>
    </row>
    <row r="74" s="24" customFormat="1" ht="16" customHeight="1" spans="1:130">
      <c r="A74" s="106"/>
      <c r="B74" s="187"/>
      <c r="C74" s="188"/>
      <c r="D74" s="189"/>
      <c r="E74" s="189"/>
      <c r="F74" s="111"/>
      <c r="G74" s="190"/>
      <c r="H74" s="190" t="s">
        <v>60</v>
      </c>
      <c r="I74" s="190">
        <f>SUM(I69:I73)</f>
        <v>0</v>
      </c>
      <c r="J74" s="190"/>
      <c r="K74" s="190" t="s">
        <v>60</v>
      </c>
      <c r="L74" s="190">
        <f>SUM(L69:L73)</f>
        <v>0</v>
      </c>
      <c r="M74" s="190"/>
      <c r="N74" s="190" t="s">
        <v>60</v>
      </c>
      <c r="O74" s="190">
        <f>SUM(O69:O73)</f>
        <v>0</v>
      </c>
      <c r="P74" s="190"/>
      <c r="Q74" s="190" t="s">
        <v>60</v>
      </c>
      <c r="R74" s="190">
        <f>SUM(R69:R73)</f>
        <v>0</v>
      </c>
      <c r="S74" s="190"/>
      <c r="T74" s="190" t="s">
        <v>60</v>
      </c>
      <c r="U74" s="190">
        <f>SUM(U69:U73)</f>
        <v>0</v>
      </c>
      <c r="V74" s="235"/>
      <c r="W74" s="190"/>
      <c r="X74" s="190">
        <f>SUM(X69:X73)</f>
        <v>20</v>
      </c>
      <c r="Y74" s="240"/>
      <c r="Z74" s="189"/>
      <c r="AA74" s="190"/>
      <c r="AB74" s="190" t="s">
        <v>60</v>
      </c>
      <c r="AC74" s="190">
        <f>SUM(AC69:AC73)</f>
        <v>0</v>
      </c>
      <c r="AD74" s="190"/>
      <c r="AE74" s="190" t="s">
        <v>60</v>
      </c>
      <c r="AF74" s="190">
        <f>SUM(AF69:AF73)</f>
        <v>120</v>
      </c>
      <c r="AG74" s="235"/>
      <c r="AH74" s="190" t="s">
        <v>60</v>
      </c>
      <c r="AI74" s="190">
        <f>SUM(AI69:AI73)</f>
        <v>12</v>
      </c>
      <c r="AJ74" s="246"/>
      <c r="AK74" s="247"/>
      <c r="AL74" s="190"/>
      <c r="AM74" s="190" t="s">
        <v>60</v>
      </c>
      <c r="AN74" s="190">
        <f>SUM(AN69:AN73)</f>
        <v>0</v>
      </c>
      <c r="AO74" s="190"/>
      <c r="AP74" s="190" t="s">
        <v>60</v>
      </c>
      <c r="AQ74" s="190">
        <f>SUM(AQ69:AQ73)</f>
        <v>0</v>
      </c>
      <c r="AR74" s="190"/>
      <c r="AS74" s="190" t="s">
        <v>60</v>
      </c>
      <c r="AT74" s="190">
        <f>SUM(AT69:AT73)</f>
        <v>0</v>
      </c>
      <c r="AU74" s="190"/>
      <c r="AV74" s="190" t="s">
        <v>60</v>
      </c>
      <c r="AW74" s="190">
        <f>SUM(AW69:AW73)</f>
        <v>0</v>
      </c>
      <c r="AX74" s="240"/>
      <c r="AY74" s="189"/>
      <c r="AZ74" s="189"/>
      <c r="BA74" s="189"/>
      <c r="BB74" s="189"/>
      <c r="BC74" s="183"/>
      <c r="BD74" s="259"/>
      <c r="BE74" s="259"/>
      <c r="BF74" s="259"/>
      <c r="BG74" s="259"/>
      <c r="BH74" s="259"/>
      <c r="BI74" s="259"/>
      <c r="BJ74" s="259"/>
      <c r="BK74" s="259"/>
      <c r="BL74" s="259"/>
      <c r="BM74" s="259"/>
      <c r="BN74" s="259"/>
      <c r="BO74" s="259"/>
      <c r="BP74" s="259"/>
      <c r="BQ74" s="259"/>
      <c r="BR74" s="259"/>
      <c r="BS74" s="259"/>
      <c r="BT74" s="259"/>
      <c r="BU74" s="259"/>
      <c r="BV74" s="259"/>
      <c r="BW74" s="259"/>
      <c r="BX74" s="259"/>
      <c r="BY74" s="259"/>
      <c r="BZ74" s="259"/>
      <c r="CA74" s="259"/>
      <c r="CB74" s="259"/>
      <c r="CC74" s="259"/>
      <c r="CD74" s="259"/>
      <c r="CE74" s="259"/>
      <c r="CF74" s="259"/>
      <c r="CG74" s="259"/>
      <c r="CH74" s="259"/>
      <c r="CI74" s="259"/>
      <c r="CJ74" s="259"/>
      <c r="CK74" s="259"/>
      <c r="CL74" s="259"/>
      <c r="CM74" s="259"/>
      <c r="CN74" s="259"/>
      <c r="CO74" s="259"/>
      <c r="CP74" s="259"/>
      <c r="CQ74" s="259"/>
      <c r="CR74" s="259"/>
      <c r="CS74" s="259"/>
      <c r="CT74" s="259"/>
      <c r="CU74" s="259"/>
      <c r="CV74" s="259"/>
      <c r="CW74" s="259"/>
      <c r="CX74" s="259"/>
      <c r="CY74" s="259"/>
      <c r="CZ74" s="259"/>
      <c r="DA74" s="259"/>
      <c r="DB74" s="259"/>
      <c r="DC74" s="259"/>
      <c r="DD74" s="259"/>
      <c r="DE74" s="259"/>
      <c r="DF74" s="259"/>
      <c r="DG74" s="259"/>
      <c r="DH74" s="259"/>
      <c r="DI74" s="259"/>
      <c r="DJ74" s="259"/>
      <c r="DK74" s="259"/>
      <c r="DL74" s="259"/>
      <c r="DM74" s="259"/>
      <c r="DN74" s="259"/>
      <c r="DO74" s="259"/>
      <c r="DP74" s="259"/>
      <c r="DQ74" s="259"/>
      <c r="DR74" s="259"/>
      <c r="DS74" s="259"/>
      <c r="DT74" s="259"/>
      <c r="DU74" s="259"/>
      <c r="DV74" s="259"/>
      <c r="DW74" s="259"/>
      <c r="DX74" s="259"/>
      <c r="DY74" s="259"/>
      <c r="DZ74" s="273"/>
    </row>
    <row r="75" s="14" customFormat="1" ht="120" customHeight="1" spans="1:55">
      <c r="A75" s="70">
        <v>13</v>
      </c>
      <c r="B75" s="71" t="s">
        <v>231</v>
      </c>
      <c r="C75" s="72" t="s">
        <v>62</v>
      </c>
      <c r="D75" s="72">
        <v>3</v>
      </c>
      <c r="E75" s="72">
        <v>90</v>
      </c>
      <c r="F75" s="73">
        <f>E75*0.3</f>
        <v>27</v>
      </c>
      <c r="G75" s="70" t="s">
        <v>232</v>
      </c>
      <c r="H75" s="70" t="s">
        <v>233</v>
      </c>
      <c r="I75" s="70">
        <v>30</v>
      </c>
      <c r="J75" s="70"/>
      <c r="K75" s="70"/>
      <c r="L75" s="70"/>
      <c r="M75" s="70"/>
      <c r="N75" s="70"/>
      <c r="O75" s="70"/>
      <c r="P75" s="70"/>
      <c r="Q75" s="70"/>
      <c r="R75" s="70"/>
      <c r="S75" s="70"/>
      <c r="T75" s="70"/>
      <c r="U75" s="70"/>
      <c r="V75" s="70"/>
      <c r="W75" s="70"/>
      <c r="X75" s="70"/>
      <c r="Y75" s="73">
        <f>X78+R78+O78+L78+I78+U78</f>
        <v>30</v>
      </c>
      <c r="Z75" s="72">
        <f>Y75*0.4</f>
        <v>12</v>
      </c>
      <c r="AA75" s="13" t="s">
        <v>234</v>
      </c>
      <c r="AB75" s="70" t="s">
        <v>235</v>
      </c>
      <c r="AC75" s="70">
        <v>80</v>
      </c>
      <c r="AD75" s="13" t="s">
        <v>174</v>
      </c>
      <c r="AE75" s="70" t="s">
        <v>236</v>
      </c>
      <c r="AF75" s="70">
        <v>24</v>
      </c>
      <c r="AJ75" s="73">
        <f>AI78+AF78+AC78</f>
        <v>104</v>
      </c>
      <c r="AK75" s="72">
        <f>AJ75*0.4</f>
        <v>41.6</v>
      </c>
      <c r="AL75" s="70"/>
      <c r="AM75" s="70"/>
      <c r="AN75" s="70"/>
      <c r="AO75" s="70"/>
      <c r="AP75" s="70"/>
      <c r="AQ75" s="70"/>
      <c r="AR75" s="70"/>
      <c r="AS75" s="70"/>
      <c r="AT75" s="70"/>
      <c r="AU75" s="70"/>
      <c r="AV75" s="70"/>
      <c r="AW75" s="70"/>
      <c r="AX75" s="73">
        <f>AW78+AT78+AQ78+AN78</f>
        <v>0</v>
      </c>
      <c r="AY75" s="72">
        <f>AX75*0.2</f>
        <v>0</v>
      </c>
      <c r="AZ75" s="72">
        <f>(AY75+AK75+Z75)*0.7</f>
        <v>37.52</v>
      </c>
      <c r="BA75" s="72">
        <f>AZ75+F75</f>
        <v>64.52</v>
      </c>
      <c r="BB75" s="72"/>
      <c r="BC75" s="70">
        <v>13</v>
      </c>
    </row>
    <row r="76" s="14" customFormat="1" ht="16" customHeight="1" spans="1:55">
      <c r="A76" s="70"/>
      <c r="B76" s="75"/>
      <c r="C76" s="76"/>
      <c r="D76" s="76"/>
      <c r="E76" s="76"/>
      <c r="F76" s="77"/>
      <c r="G76" s="70"/>
      <c r="H76" s="70"/>
      <c r="I76" s="70"/>
      <c r="J76" s="70"/>
      <c r="K76" s="70"/>
      <c r="L76" s="70"/>
      <c r="M76" s="70"/>
      <c r="N76" s="70"/>
      <c r="O76" s="70"/>
      <c r="P76" s="70"/>
      <c r="Q76" s="70"/>
      <c r="R76" s="70"/>
      <c r="S76" s="70"/>
      <c r="T76" s="70"/>
      <c r="U76" s="70"/>
      <c r="V76" s="70"/>
      <c r="W76" s="70"/>
      <c r="X76" s="70"/>
      <c r="Y76" s="77"/>
      <c r="Z76" s="76"/>
      <c r="AA76" s="70"/>
      <c r="AB76" s="70"/>
      <c r="AC76" s="70"/>
      <c r="AD76" s="13"/>
      <c r="AE76" s="70"/>
      <c r="AF76" s="70"/>
      <c r="AG76" s="70"/>
      <c r="AH76" s="70"/>
      <c r="AI76" s="70"/>
      <c r="AJ76" s="77"/>
      <c r="AK76" s="76"/>
      <c r="AL76" s="70"/>
      <c r="AM76" s="70"/>
      <c r="AN76" s="70"/>
      <c r="AO76" s="70"/>
      <c r="AP76" s="70"/>
      <c r="AQ76" s="70"/>
      <c r="AR76" s="70"/>
      <c r="AS76" s="70"/>
      <c r="AT76" s="70"/>
      <c r="AU76" s="70"/>
      <c r="AV76" s="70"/>
      <c r="AW76" s="70"/>
      <c r="AX76" s="77"/>
      <c r="AY76" s="76"/>
      <c r="AZ76" s="76"/>
      <c r="BA76" s="76"/>
      <c r="BB76" s="76"/>
      <c r="BC76" s="70"/>
    </row>
    <row r="77" s="14" customFormat="1" ht="16" customHeight="1" spans="1:55">
      <c r="A77" s="70"/>
      <c r="B77" s="75"/>
      <c r="C77" s="76"/>
      <c r="D77" s="76"/>
      <c r="E77" s="76"/>
      <c r="F77" s="77"/>
      <c r="G77" s="70"/>
      <c r="H77" s="70"/>
      <c r="I77" s="70"/>
      <c r="J77" s="70"/>
      <c r="K77" s="70"/>
      <c r="L77" s="70"/>
      <c r="M77" s="70"/>
      <c r="N77" s="70"/>
      <c r="O77" s="70"/>
      <c r="P77" s="70"/>
      <c r="Q77" s="70"/>
      <c r="R77" s="70"/>
      <c r="S77" s="70"/>
      <c r="T77" s="70"/>
      <c r="U77" s="70"/>
      <c r="V77" s="70"/>
      <c r="W77" s="70"/>
      <c r="X77" s="70"/>
      <c r="Y77" s="77"/>
      <c r="Z77" s="76"/>
      <c r="AA77" s="70"/>
      <c r="AB77" s="70"/>
      <c r="AC77" s="70"/>
      <c r="AD77" s="70"/>
      <c r="AE77" s="70"/>
      <c r="AF77" s="70"/>
      <c r="AG77" s="70"/>
      <c r="AH77" s="70"/>
      <c r="AI77" s="70"/>
      <c r="AJ77" s="77"/>
      <c r="AK77" s="76"/>
      <c r="AL77" s="70"/>
      <c r="AM77" s="70"/>
      <c r="AN77" s="70"/>
      <c r="AO77" s="70"/>
      <c r="AP77" s="70"/>
      <c r="AQ77" s="70"/>
      <c r="AR77" s="70"/>
      <c r="AS77" s="70"/>
      <c r="AT77" s="70"/>
      <c r="AU77" s="70"/>
      <c r="AV77" s="70"/>
      <c r="AW77" s="70"/>
      <c r="AX77" s="77"/>
      <c r="AY77" s="76"/>
      <c r="AZ77" s="76"/>
      <c r="BA77" s="76"/>
      <c r="BB77" s="76"/>
      <c r="BC77" s="70"/>
    </row>
    <row r="78" s="15" customFormat="1" ht="16" customHeight="1" spans="1:130">
      <c r="A78" s="70"/>
      <c r="B78" s="75"/>
      <c r="C78" s="79"/>
      <c r="D78" s="79"/>
      <c r="E78" s="79"/>
      <c r="F78" s="80"/>
      <c r="G78" s="13"/>
      <c r="H78" s="13" t="s">
        <v>60</v>
      </c>
      <c r="I78" s="13">
        <f>SUM(I75:I77)</f>
        <v>30</v>
      </c>
      <c r="K78" s="13" t="s">
        <v>60</v>
      </c>
      <c r="L78" s="13">
        <f>SUM(L75:L77)</f>
        <v>0</v>
      </c>
      <c r="M78" s="13"/>
      <c r="N78" s="13" t="s">
        <v>60</v>
      </c>
      <c r="O78" s="13">
        <f>SUM(O75:O77)</f>
        <v>0</v>
      </c>
      <c r="P78" s="13"/>
      <c r="Q78" s="13" t="s">
        <v>60</v>
      </c>
      <c r="R78" s="13">
        <f>SUM(R75:R77)</f>
        <v>0</v>
      </c>
      <c r="S78" s="13"/>
      <c r="T78" s="13" t="s">
        <v>60</v>
      </c>
      <c r="U78" s="13">
        <f>SUM(U75:U77)</f>
        <v>0</v>
      </c>
      <c r="V78" s="13"/>
      <c r="W78" s="13"/>
      <c r="X78" s="13">
        <f>SUM(X75:X77)</f>
        <v>0</v>
      </c>
      <c r="Y78" s="80"/>
      <c r="Z78" s="79"/>
      <c r="AA78" s="13"/>
      <c r="AB78" s="13" t="s">
        <v>60</v>
      </c>
      <c r="AC78" s="13">
        <f>SUM(AC75:AC77)</f>
        <v>80</v>
      </c>
      <c r="AD78" s="13"/>
      <c r="AE78" s="13" t="s">
        <v>60</v>
      </c>
      <c r="AF78" s="13">
        <f>SUM(AF75:AF77)</f>
        <v>24</v>
      </c>
      <c r="AG78" s="13"/>
      <c r="AH78" s="13" t="s">
        <v>60</v>
      </c>
      <c r="AI78" s="13">
        <f>SUM(AI75:AI77)</f>
        <v>0</v>
      </c>
      <c r="AJ78" s="80"/>
      <c r="AK78" s="79"/>
      <c r="AL78" s="13"/>
      <c r="AM78" s="13" t="s">
        <v>60</v>
      </c>
      <c r="AN78" s="13">
        <f>SUM(AN75:AN77)</f>
        <v>0</v>
      </c>
      <c r="AO78" s="13"/>
      <c r="AP78" s="13" t="s">
        <v>60</v>
      </c>
      <c r="AQ78" s="13">
        <f>SUM(AQ75:AQ77)</f>
        <v>0</v>
      </c>
      <c r="AR78" s="13"/>
      <c r="AS78" s="13" t="s">
        <v>60</v>
      </c>
      <c r="AT78" s="13">
        <f>SUM(AT75:AT77)</f>
        <v>0</v>
      </c>
      <c r="AU78" s="13"/>
      <c r="AV78" s="13" t="s">
        <v>60</v>
      </c>
      <c r="AW78" s="13">
        <f>SUM(AW75:AW77)</f>
        <v>0</v>
      </c>
      <c r="AX78" s="80"/>
      <c r="AY78" s="79"/>
      <c r="AZ78" s="79"/>
      <c r="BA78" s="79"/>
      <c r="BB78" s="79"/>
      <c r="BC78" s="70"/>
      <c r="BD78" s="169"/>
      <c r="BE78" s="169"/>
      <c r="BF78" s="169"/>
      <c r="BG78" s="169"/>
      <c r="BH78" s="169"/>
      <c r="BI78" s="169"/>
      <c r="BJ78" s="169"/>
      <c r="BK78" s="169"/>
      <c r="BL78" s="169"/>
      <c r="BM78" s="169"/>
      <c r="BN78" s="169"/>
      <c r="BO78" s="169"/>
      <c r="BP78" s="169"/>
      <c r="BQ78" s="169"/>
      <c r="BR78" s="169"/>
      <c r="BS78" s="169"/>
      <c r="BT78" s="169"/>
      <c r="BU78" s="169"/>
      <c r="BV78" s="169"/>
      <c r="BW78" s="169"/>
      <c r="BX78" s="169"/>
      <c r="BY78" s="169"/>
      <c r="BZ78" s="169"/>
      <c r="CA78" s="169"/>
      <c r="CB78" s="169"/>
      <c r="CC78" s="169"/>
      <c r="CD78" s="169"/>
      <c r="CE78" s="169"/>
      <c r="CF78" s="169"/>
      <c r="CG78" s="169"/>
      <c r="CH78" s="169"/>
      <c r="CI78" s="169"/>
      <c r="CJ78" s="169"/>
      <c r="CK78" s="169"/>
      <c r="CL78" s="169"/>
      <c r="CM78" s="169"/>
      <c r="CN78" s="169"/>
      <c r="CO78" s="169"/>
      <c r="CP78" s="169"/>
      <c r="CQ78" s="169"/>
      <c r="CR78" s="169"/>
      <c r="CS78" s="169"/>
      <c r="CT78" s="169"/>
      <c r="CU78" s="169"/>
      <c r="CV78" s="169"/>
      <c r="CW78" s="169"/>
      <c r="CX78" s="169"/>
      <c r="CY78" s="169"/>
      <c r="CZ78" s="169"/>
      <c r="DA78" s="169"/>
      <c r="DB78" s="169"/>
      <c r="DC78" s="169"/>
      <c r="DD78" s="169"/>
      <c r="DE78" s="169"/>
      <c r="DF78" s="169"/>
      <c r="DG78" s="169"/>
      <c r="DH78" s="169"/>
      <c r="DI78" s="169"/>
      <c r="DJ78" s="169"/>
      <c r="DK78" s="169"/>
      <c r="DL78" s="169"/>
      <c r="DM78" s="169"/>
      <c r="DN78" s="169"/>
      <c r="DO78" s="169"/>
      <c r="DP78" s="169"/>
      <c r="DQ78" s="169"/>
      <c r="DR78" s="169"/>
      <c r="DS78" s="169"/>
      <c r="DT78" s="169"/>
      <c r="DU78" s="169"/>
      <c r="DV78" s="169"/>
      <c r="DW78" s="169"/>
      <c r="DX78" s="169"/>
      <c r="DY78" s="169"/>
      <c r="DZ78" s="173"/>
    </row>
    <row r="79" s="16" customFormat="1" ht="102" customHeight="1" spans="1:55">
      <c r="A79" s="81">
        <v>14</v>
      </c>
      <c r="B79" s="81" t="s">
        <v>237</v>
      </c>
      <c r="C79" s="81" t="s">
        <v>238</v>
      </c>
      <c r="D79" s="81">
        <v>3</v>
      </c>
      <c r="E79" s="81">
        <v>90</v>
      </c>
      <c r="F79" s="92">
        <f>E79*0.3</f>
        <v>27</v>
      </c>
      <c r="G79" s="81"/>
      <c r="H79" s="81"/>
      <c r="I79" s="81"/>
      <c r="J79" s="81"/>
      <c r="K79" s="81"/>
      <c r="L79" s="81"/>
      <c r="M79" s="81"/>
      <c r="N79" s="81"/>
      <c r="O79" s="81"/>
      <c r="P79" s="81"/>
      <c r="Q79" s="81"/>
      <c r="R79" s="81"/>
      <c r="S79" s="81"/>
      <c r="T79" s="81"/>
      <c r="U79" s="81"/>
      <c r="V79" s="81" t="s">
        <v>239</v>
      </c>
      <c r="W79" s="81" t="s">
        <v>240</v>
      </c>
      <c r="X79" s="81">
        <v>20</v>
      </c>
      <c r="Y79" s="92">
        <f>X84+R84+O84+L84+I84+U84</f>
        <v>20</v>
      </c>
      <c r="Z79" s="81">
        <f>Y79*0.4</f>
        <v>8</v>
      </c>
      <c r="AA79" s="81"/>
      <c r="AB79" s="81"/>
      <c r="AC79" s="81"/>
      <c r="AD79" s="81" t="s">
        <v>241</v>
      </c>
      <c r="AE79" s="81" t="s">
        <v>242</v>
      </c>
      <c r="AF79" s="81">
        <v>50</v>
      </c>
      <c r="AG79" s="81" t="s">
        <v>243</v>
      </c>
      <c r="AH79" s="81" t="s">
        <v>244</v>
      </c>
      <c r="AI79" s="81">
        <v>18</v>
      </c>
      <c r="AJ79" s="92">
        <f>AI84+AF84+AC84</f>
        <v>110</v>
      </c>
      <c r="AK79" s="81">
        <f>AJ79*0.4</f>
        <v>44</v>
      </c>
      <c r="AL79" s="81"/>
      <c r="AM79" s="81"/>
      <c r="AN79" s="81"/>
      <c r="AO79" s="81"/>
      <c r="AP79" s="81"/>
      <c r="AQ79" s="81"/>
      <c r="AR79" s="81"/>
      <c r="AS79" s="81"/>
      <c r="AT79" s="81"/>
      <c r="AU79" s="81"/>
      <c r="AV79" s="81"/>
      <c r="AW79" s="81"/>
      <c r="AX79" s="92">
        <f>AW84+AT84+AQ84+AN84</f>
        <v>0</v>
      </c>
      <c r="AY79" s="81">
        <f>AX79*0.2</f>
        <v>0</v>
      </c>
      <c r="AZ79" s="81">
        <f>(AY79+AK79+Z79)*0.7</f>
        <v>36.4</v>
      </c>
      <c r="BA79" s="81">
        <f>AZ79+F79</f>
        <v>63.4</v>
      </c>
      <c r="BB79" s="83"/>
      <c r="BC79" s="81">
        <v>14</v>
      </c>
    </row>
    <row r="80" s="16" customFormat="1" ht="65" customHeight="1" spans="1:55">
      <c r="A80" s="81"/>
      <c r="B80" s="81"/>
      <c r="C80" s="81"/>
      <c r="D80" s="81"/>
      <c r="E80" s="81"/>
      <c r="F80" s="92"/>
      <c r="G80" s="81"/>
      <c r="H80" s="81"/>
      <c r="I80" s="81"/>
      <c r="J80" s="81"/>
      <c r="K80" s="81"/>
      <c r="L80" s="81"/>
      <c r="M80" s="81"/>
      <c r="N80" s="81"/>
      <c r="O80" s="81"/>
      <c r="P80" s="81"/>
      <c r="Q80" s="81"/>
      <c r="R80" s="81"/>
      <c r="S80" s="81"/>
      <c r="T80" s="81"/>
      <c r="U80" s="81"/>
      <c r="V80" s="81"/>
      <c r="W80" s="81"/>
      <c r="X80" s="81"/>
      <c r="Y80" s="92"/>
      <c r="Z80" s="81"/>
      <c r="AA80" s="81"/>
      <c r="AB80" s="81"/>
      <c r="AC80" s="81"/>
      <c r="AD80" s="129"/>
      <c r="AE80" s="129"/>
      <c r="AF80" s="129"/>
      <c r="AG80" s="81" t="s">
        <v>245</v>
      </c>
      <c r="AH80" s="81" t="s">
        <v>246</v>
      </c>
      <c r="AI80" s="81">
        <v>12</v>
      </c>
      <c r="AJ80" s="92"/>
      <c r="AK80" s="81"/>
      <c r="AL80" s="81"/>
      <c r="AM80" s="81"/>
      <c r="AN80" s="81"/>
      <c r="AO80" s="81"/>
      <c r="AP80" s="81"/>
      <c r="AQ80" s="81"/>
      <c r="AR80" s="81"/>
      <c r="AS80" s="81"/>
      <c r="AT80" s="81"/>
      <c r="AU80" s="81"/>
      <c r="AV80" s="81"/>
      <c r="AW80" s="81"/>
      <c r="AX80" s="92"/>
      <c r="AY80" s="81"/>
      <c r="AZ80" s="81"/>
      <c r="BA80" s="81"/>
      <c r="BB80" s="87"/>
      <c r="BC80" s="81"/>
    </row>
    <row r="81" s="16" customFormat="1" ht="65" customHeight="1" spans="1:55">
      <c r="A81" s="81"/>
      <c r="B81" s="81"/>
      <c r="C81" s="81"/>
      <c r="D81" s="81"/>
      <c r="E81" s="81"/>
      <c r="F81" s="92"/>
      <c r="G81" s="81"/>
      <c r="H81" s="81"/>
      <c r="I81" s="81"/>
      <c r="J81" s="81"/>
      <c r="K81" s="81"/>
      <c r="L81" s="81"/>
      <c r="M81" s="81"/>
      <c r="N81" s="81"/>
      <c r="O81" s="81"/>
      <c r="P81" s="81"/>
      <c r="Q81" s="81"/>
      <c r="R81" s="81"/>
      <c r="S81" s="81"/>
      <c r="T81" s="81"/>
      <c r="U81" s="81"/>
      <c r="V81" s="81"/>
      <c r="W81" s="81"/>
      <c r="X81" s="81"/>
      <c r="Y81" s="92"/>
      <c r="Z81" s="81"/>
      <c r="AA81" s="81"/>
      <c r="AB81" s="81"/>
      <c r="AC81" s="81"/>
      <c r="AD81" s="81"/>
      <c r="AE81" s="81"/>
      <c r="AF81" s="81"/>
      <c r="AG81" s="81" t="s">
        <v>247</v>
      </c>
      <c r="AH81" s="81" t="s">
        <v>248</v>
      </c>
      <c r="AI81" s="81">
        <v>6</v>
      </c>
      <c r="AJ81" s="92"/>
      <c r="AK81" s="81"/>
      <c r="AL81" s="81"/>
      <c r="AM81" s="81"/>
      <c r="AN81" s="81"/>
      <c r="AO81" s="81"/>
      <c r="AP81" s="81"/>
      <c r="AQ81" s="81"/>
      <c r="AR81" s="81"/>
      <c r="AS81" s="81"/>
      <c r="AT81" s="81"/>
      <c r="AU81" s="81"/>
      <c r="AV81" s="81"/>
      <c r="AW81" s="81"/>
      <c r="AX81" s="92"/>
      <c r="AY81" s="81"/>
      <c r="AZ81" s="81"/>
      <c r="BA81" s="81"/>
      <c r="BB81" s="87"/>
      <c r="BC81" s="81"/>
    </row>
    <row r="82" s="16" customFormat="1" ht="65" customHeight="1" spans="1:55">
      <c r="A82" s="81"/>
      <c r="B82" s="81"/>
      <c r="C82" s="81"/>
      <c r="D82" s="81"/>
      <c r="E82" s="81"/>
      <c r="F82" s="92"/>
      <c r="G82" s="81"/>
      <c r="H82" s="81"/>
      <c r="I82" s="81"/>
      <c r="J82" s="81"/>
      <c r="K82" s="81"/>
      <c r="L82" s="81"/>
      <c r="M82" s="81"/>
      <c r="N82" s="81"/>
      <c r="O82" s="81"/>
      <c r="P82" s="81"/>
      <c r="Q82" s="81"/>
      <c r="R82" s="81"/>
      <c r="S82" s="81"/>
      <c r="T82" s="81"/>
      <c r="U82" s="81"/>
      <c r="V82" s="81"/>
      <c r="W82" s="81"/>
      <c r="X82" s="81"/>
      <c r="Y82" s="92"/>
      <c r="Z82" s="81"/>
      <c r="AA82" s="81"/>
      <c r="AB82" s="81"/>
      <c r="AC82" s="81"/>
      <c r="AD82" s="81"/>
      <c r="AE82" s="81"/>
      <c r="AF82" s="81"/>
      <c r="AG82" s="81" t="s">
        <v>249</v>
      </c>
      <c r="AH82" s="81" t="s">
        <v>250</v>
      </c>
      <c r="AI82" s="81">
        <v>24</v>
      </c>
      <c r="AJ82" s="92"/>
      <c r="AK82" s="81"/>
      <c r="AL82" s="81"/>
      <c r="AM82" s="81"/>
      <c r="AN82" s="81"/>
      <c r="AO82" s="81"/>
      <c r="AP82" s="81"/>
      <c r="AQ82" s="81"/>
      <c r="AR82" s="81"/>
      <c r="AS82" s="81"/>
      <c r="AT82" s="81"/>
      <c r="AU82" s="81"/>
      <c r="AV82" s="81"/>
      <c r="AW82" s="81"/>
      <c r="AX82" s="92"/>
      <c r="AY82" s="81"/>
      <c r="AZ82" s="81"/>
      <c r="BA82" s="81"/>
      <c r="BB82" s="87"/>
      <c r="BC82" s="81"/>
    </row>
    <row r="83" s="16" customFormat="1" ht="16" customHeight="1" spans="1:55">
      <c r="A83" s="81"/>
      <c r="B83" s="81"/>
      <c r="C83" s="81"/>
      <c r="D83" s="81"/>
      <c r="E83" s="81"/>
      <c r="F83" s="92"/>
      <c r="G83" s="81"/>
      <c r="H83" s="81"/>
      <c r="I83" s="81"/>
      <c r="J83" s="81"/>
      <c r="K83" s="81"/>
      <c r="L83" s="81"/>
      <c r="M83" s="81"/>
      <c r="N83" s="81"/>
      <c r="O83" s="81"/>
      <c r="P83" s="81"/>
      <c r="Q83" s="81"/>
      <c r="R83" s="81"/>
      <c r="S83" s="81"/>
      <c r="T83" s="81"/>
      <c r="U83" s="81"/>
      <c r="V83" s="81"/>
      <c r="W83" s="81"/>
      <c r="X83" s="81"/>
      <c r="Y83" s="92"/>
      <c r="Z83" s="81"/>
      <c r="AA83" s="83"/>
      <c r="AB83" s="83"/>
      <c r="AC83" s="83"/>
      <c r="AD83" s="81"/>
      <c r="AE83" s="81"/>
      <c r="AF83" s="81"/>
      <c r="AG83" s="81"/>
      <c r="AH83" s="81"/>
      <c r="AI83" s="81"/>
      <c r="AJ83" s="92"/>
      <c r="AK83" s="81"/>
      <c r="AL83" s="81"/>
      <c r="AM83" s="81"/>
      <c r="AN83" s="81"/>
      <c r="AO83" s="81"/>
      <c r="AP83" s="81"/>
      <c r="AQ83" s="81"/>
      <c r="AR83" s="81"/>
      <c r="AS83" s="81"/>
      <c r="AT83" s="81"/>
      <c r="AU83" s="81"/>
      <c r="AV83" s="81"/>
      <c r="AW83" s="81"/>
      <c r="AX83" s="92"/>
      <c r="AY83" s="81"/>
      <c r="AZ83" s="81"/>
      <c r="BA83" s="81"/>
      <c r="BB83" s="87"/>
      <c r="BC83" s="81"/>
    </row>
    <row r="84" s="25" customFormat="1" ht="16" customHeight="1" spans="1:130">
      <c r="A84" s="81"/>
      <c r="B84" s="81"/>
      <c r="C84" s="81"/>
      <c r="D84" s="81"/>
      <c r="E84" s="81"/>
      <c r="F84" s="92"/>
      <c r="G84" s="92"/>
      <c r="H84" s="92" t="s">
        <v>60</v>
      </c>
      <c r="I84" s="92">
        <f>SUM(I79:I83)</f>
        <v>0</v>
      </c>
      <c r="J84" s="17"/>
      <c r="K84" s="92" t="s">
        <v>60</v>
      </c>
      <c r="L84" s="92">
        <f>SUM(L79:L83)</f>
        <v>0</v>
      </c>
      <c r="M84" s="92"/>
      <c r="N84" s="92" t="s">
        <v>60</v>
      </c>
      <c r="O84" s="92">
        <f>SUM(O79:O83)</f>
        <v>0</v>
      </c>
      <c r="P84" s="92"/>
      <c r="Q84" s="92" t="s">
        <v>60</v>
      </c>
      <c r="R84" s="92">
        <f>SUM(R79:R83)</f>
        <v>0</v>
      </c>
      <c r="S84" s="92"/>
      <c r="T84" s="92" t="s">
        <v>60</v>
      </c>
      <c r="U84" s="92">
        <f>SUM(U79:U83)</f>
        <v>0</v>
      </c>
      <c r="V84" s="92"/>
      <c r="W84" s="92"/>
      <c r="X84" s="92">
        <f>SUM(X79:X83)</f>
        <v>20</v>
      </c>
      <c r="Y84" s="92"/>
      <c r="Z84" s="81"/>
      <c r="AA84" s="92"/>
      <c r="AB84" s="92" t="s">
        <v>60</v>
      </c>
      <c r="AC84" s="92">
        <f>SUM(AC79:AC83)</f>
        <v>0</v>
      </c>
      <c r="AD84" s="92"/>
      <c r="AE84" s="92" t="s">
        <v>60</v>
      </c>
      <c r="AF84" s="92">
        <f>SUM(AF79:AF83)</f>
        <v>50</v>
      </c>
      <c r="AG84" s="92"/>
      <c r="AH84" s="92" t="s">
        <v>60</v>
      </c>
      <c r="AI84" s="92">
        <f>SUM(AI79:AI83)</f>
        <v>60</v>
      </c>
      <c r="AJ84" s="92"/>
      <c r="AK84" s="81"/>
      <c r="AL84" s="92"/>
      <c r="AM84" s="92" t="s">
        <v>60</v>
      </c>
      <c r="AN84" s="92">
        <f>SUM(AN79:AN83)</f>
        <v>0</v>
      </c>
      <c r="AO84" s="92"/>
      <c r="AP84" s="92" t="s">
        <v>60</v>
      </c>
      <c r="AQ84" s="92">
        <f>SUM(AQ79:AQ83)</f>
        <v>0</v>
      </c>
      <c r="AR84" s="92"/>
      <c r="AS84" s="92" t="s">
        <v>60</v>
      </c>
      <c r="AT84" s="92">
        <f>SUM(AT79:AT83)</f>
        <v>0</v>
      </c>
      <c r="AU84" s="92"/>
      <c r="AV84" s="92" t="s">
        <v>60</v>
      </c>
      <c r="AW84" s="92">
        <f>SUM(AW79:AW83)</f>
        <v>0</v>
      </c>
      <c r="AX84" s="92"/>
      <c r="AY84" s="81"/>
      <c r="AZ84" s="81"/>
      <c r="BA84" s="81"/>
      <c r="BB84" s="90"/>
      <c r="BC84" s="81"/>
      <c r="BD84" s="168"/>
      <c r="BE84" s="168"/>
      <c r="BF84" s="168"/>
      <c r="BG84" s="168"/>
      <c r="BH84" s="168"/>
      <c r="BI84" s="168"/>
      <c r="BJ84" s="168"/>
      <c r="BK84" s="168"/>
      <c r="BL84" s="168"/>
      <c r="BM84" s="168"/>
      <c r="BN84" s="168"/>
      <c r="BO84" s="168"/>
      <c r="BP84" s="168"/>
      <c r="BQ84" s="168"/>
      <c r="BR84" s="168"/>
      <c r="BS84" s="168"/>
      <c r="BT84" s="168"/>
      <c r="BU84" s="168"/>
      <c r="BV84" s="168"/>
      <c r="BW84" s="168"/>
      <c r="BX84" s="168"/>
      <c r="BY84" s="168"/>
      <c r="BZ84" s="168"/>
      <c r="CA84" s="168"/>
      <c r="CB84" s="168"/>
      <c r="CC84" s="168"/>
      <c r="CD84" s="168"/>
      <c r="CE84" s="168"/>
      <c r="CF84" s="168"/>
      <c r="CG84" s="168"/>
      <c r="CH84" s="168"/>
      <c r="CI84" s="168"/>
      <c r="CJ84" s="168"/>
      <c r="CK84" s="168"/>
      <c r="CL84" s="168"/>
      <c r="CM84" s="168"/>
      <c r="CN84" s="168"/>
      <c r="CO84" s="168"/>
      <c r="CP84" s="168"/>
      <c r="CQ84" s="168"/>
      <c r="CR84" s="168"/>
      <c r="CS84" s="168"/>
      <c r="CT84" s="168"/>
      <c r="CU84" s="168"/>
      <c r="CV84" s="168"/>
      <c r="CW84" s="168"/>
      <c r="CX84" s="168"/>
      <c r="CY84" s="168"/>
      <c r="CZ84" s="168"/>
      <c r="DA84" s="168"/>
      <c r="DB84" s="168"/>
      <c r="DC84" s="168"/>
      <c r="DD84" s="168"/>
      <c r="DE84" s="168"/>
      <c r="DF84" s="168"/>
      <c r="DG84" s="168"/>
      <c r="DH84" s="168"/>
      <c r="DI84" s="168"/>
      <c r="DJ84" s="168"/>
      <c r="DK84" s="168"/>
      <c r="DL84" s="168"/>
      <c r="DM84" s="168"/>
      <c r="DN84" s="168"/>
      <c r="DO84" s="168"/>
      <c r="DP84" s="168"/>
      <c r="DQ84" s="168"/>
      <c r="DR84" s="168"/>
      <c r="DS84" s="168"/>
      <c r="DT84" s="168"/>
      <c r="DU84" s="168"/>
      <c r="DV84" s="168"/>
      <c r="DW84" s="168"/>
      <c r="DX84" s="168"/>
      <c r="DY84" s="168"/>
      <c r="DZ84" s="274"/>
    </row>
    <row r="85" s="26" customFormat="1" ht="127" customHeight="1" spans="1:129">
      <c r="A85" s="191">
        <v>15</v>
      </c>
      <c r="B85" s="192" t="s">
        <v>251</v>
      </c>
      <c r="C85" s="192" t="s">
        <v>145</v>
      </c>
      <c r="D85" s="191">
        <v>5</v>
      </c>
      <c r="E85" s="191">
        <v>80</v>
      </c>
      <c r="F85" s="193">
        <f>E85*0.3</f>
        <v>24</v>
      </c>
      <c r="G85" s="194" t="s">
        <v>252</v>
      </c>
      <c r="H85" s="194" t="s">
        <v>253</v>
      </c>
      <c r="I85" s="194">
        <v>30</v>
      </c>
      <c r="J85" s="194"/>
      <c r="K85" s="194"/>
      <c r="L85" s="194"/>
      <c r="M85" s="194"/>
      <c r="N85" s="194"/>
      <c r="O85" s="194"/>
      <c r="P85" s="194"/>
      <c r="Q85" s="194"/>
      <c r="R85" s="194"/>
      <c r="S85" s="70" t="s">
        <v>254</v>
      </c>
      <c r="T85" s="70" t="s">
        <v>255</v>
      </c>
      <c r="U85" s="236">
        <v>0</v>
      </c>
      <c r="V85" s="237"/>
      <c r="W85" s="237"/>
      <c r="X85" s="191"/>
      <c r="Y85" s="193">
        <f>X90+R90+O90+L90+I90+U90</f>
        <v>46</v>
      </c>
      <c r="Z85" s="191">
        <f>Y85*0.4</f>
        <v>18.4</v>
      </c>
      <c r="AA85" s="191"/>
      <c r="AB85" s="191"/>
      <c r="AC85" s="191"/>
      <c r="AD85" s="237" t="s">
        <v>256</v>
      </c>
      <c r="AE85" s="237" t="s">
        <v>257</v>
      </c>
      <c r="AF85" s="191">
        <v>0</v>
      </c>
      <c r="AG85" s="194" t="s">
        <v>258</v>
      </c>
      <c r="AH85" s="237" t="s">
        <v>259</v>
      </c>
      <c r="AI85" s="191">
        <v>30</v>
      </c>
      <c r="AJ85" s="193">
        <f>AI90+AF90+AC90</f>
        <v>44.4</v>
      </c>
      <c r="AK85" s="191">
        <f>AJ85*0.4</f>
        <v>17.76</v>
      </c>
      <c r="AL85" s="248" t="s">
        <v>260</v>
      </c>
      <c r="AM85" s="237" t="s">
        <v>261</v>
      </c>
      <c r="AN85" s="191">
        <v>30</v>
      </c>
      <c r="AO85" s="248" t="s">
        <v>262</v>
      </c>
      <c r="AP85" s="237" t="s">
        <v>261</v>
      </c>
      <c r="AQ85" s="191">
        <v>14.4</v>
      </c>
      <c r="AR85" s="191"/>
      <c r="AS85" s="191"/>
      <c r="AT85" s="191"/>
      <c r="AU85" s="191"/>
      <c r="AV85" s="191"/>
      <c r="AW85" s="191"/>
      <c r="AX85" s="193">
        <f>AW90+AT90+AQ90+AN90</f>
        <v>44.4</v>
      </c>
      <c r="AY85" s="191">
        <f>AX85*0.2</f>
        <v>8.88</v>
      </c>
      <c r="AZ85" s="191">
        <f>(AY85+AK85+Z85)*0.7</f>
        <v>31.528</v>
      </c>
      <c r="BA85" s="191">
        <f>AZ85+F85</f>
        <v>55.528</v>
      </c>
      <c r="BB85" s="260"/>
      <c r="BC85" s="194">
        <v>15</v>
      </c>
      <c r="BD85" s="261"/>
      <c r="BE85" s="261"/>
      <c r="BF85" s="261"/>
      <c r="BG85" s="261"/>
      <c r="BH85" s="261"/>
      <c r="BI85" s="261"/>
      <c r="BJ85" s="261"/>
      <c r="BK85" s="261"/>
      <c r="BL85" s="261"/>
      <c r="BM85" s="261"/>
      <c r="BN85" s="261"/>
      <c r="BO85" s="261"/>
      <c r="BP85" s="261"/>
      <c r="BQ85" s="261"/>
      <c r="BR85" s="261"/>
      <c r="BS85" s="261"/>
      <c r="BT85" s="261"/>
      <c r="BU85" s="261"/>
      <c r="BV85" s="261"/>
      <c r="BW85" s="261"/>
      <c r="BX85" s="261"/>
      <c r="BY85" s="261"/>
      <c r="BZ85" s="261"/>
      <c r="CA85" s="261"/>
      <c r="CB85" s="261"/>
      <c r="CC85" s="261"/>
      <c r="CD85" s="261"/>
      <c r="CE85" s="261"/>
      <c r="CF85" s="261"/>
      <c r="CG85" s="261"/>
      <c r="CH85" s="261"/>
      <c r="CI85" s="261"/>
      <c r="CJ85" s="261"/>
      <c r="CK85" s="261"/>
      <c r="CL85" s="261"/>
      <c r="CM85" s="261"/>
      <c r="CN85" s="261"/>
      <c r="CO85" s="261"/>
      <c r="CP85" s="261"/>
      <c r="CQ85" s="261"/>
      <c r="CR85" s="261"/>
      <c r="CS85" s="261"/>
      <c r="CT85" s="261"/>
      <c r="CU85" s="261"/>
      <c r="CV85" s="261"/>
      <c r="CW85" s="261"/>
      <c r="CX85" s="261"/>
      <c r="CY85" s="261"/>
      <c r="CZ85" s="261"/>
      <c r="DA85" s="261"/>
      <c r="DB85" s="261"/>
      <c r="DC85" s="261"/>
      <c r="DD85" s="261"/>
      <c r="DE85" s="261"/>
      <c r="DF85" s="261"/>
      <c r="DG85" s="261"/>
      <c r="DH85" s="261"/>
      <c r="DI85" s="261"/>
      <c r="DJ85" s="261"/>
      <c r="DK85" s="261"/>
      <c r="DL85" s="261"/>
      <c r="DM85" s="261"/>
      <c r="DN85" s="261"/>
      <c r="DO85" s="261"/>
      <c r="DP85" s="261"/>
      <c r="DQ85" s="261"/>
      <c r="DR85" s="261"/>
      <c r="DS85" s="261"/>
      <c r="DT85" s="261"/>
      <c r="DU85" s="261"/>
      <c r="DV85" s="261"/>
      <c r="DW85" s="261"/>
      <c r="DX85" s="261"/>
      <c r="DY85" s="261"/>
    </row>
    <row r="86" s="26" customFormat="1" ht="119" customHeight="1" spans="1:129">
      <c r="A86" s="191"/>
      <c r="B86" s="191"/>
      <c r="C86" s="191"/>
      <c r="D86" s="191"/>
      <c r="E86" s="191"/>
      <c r="F86" s="193"/>
      <c r="G86" s="194" t="s">
        <v>263</v>
      </c>
      <c r="H86" s="194" t="s">
        <v>264</v>
      </c>
      <c r="I86" s="194">
        <v>16</v>
      </c>
      <c r="J86" s="194"/>
      <c r="K86" s="194"/>
      <c r="L86" s="194"/>
      <c r="M86" s="194"/>
      <c r="N86" s="194"/>
      <c r="O86" s="194"/>
      <c r="P86" s="194"/>
      <c r="Q86" s="194"/>
      <c r="R86" s="194"/>
      <c r="S86" s="194"/>
      <c r="T86" s="194"/>
      <c r="U86" s="194"/>
      <c r="V86" s="194"/>
      <c r="W86" s="194"/>
      <c r="X86" s="191"/>
      <c r="Y86" s="193"/>
      <c r="Z86" s="191"/>
      <c r="AA86" s="191"/>
      <c r="AB86" s="191"/>
      <c r="AC86" s="191"/>
      <c r="AD86" s="192"/>
      <c r="AE86" s="192"/>
      <c r="AF86" s="191"/>
      <c r="AG86" s="237" t="s">
        <v>265</v>
      </c>
      <c r="AH86" s="237" t="s">
        <v>171</v>
      </c>
      <c r="AI86" s="191">
        <v>14.4</v>
      </c>
      <c r="AJ86" s="193"/>
      <c r="AK86" s="191"/>
      <c r="AL86" s="249" t="s">
        <v>266</v>
      </c>
      <c r="AM86" s="237" t="s">
        <v>267</v>
      </c>
      <c r="AN86" s="191">
        <v>0</v>
      </c>
      <c r="AO86" s="70" t="s">
        <v>268</v>
      </c>
      <c r="AP86" s="70" t="s">
        <v>269</v>
      </c>
      <c r="AQ86" s="225">
        <v>0</v>
      </c>
      <c r="AR86" s="191"/>
      <c r="AS86" s="191"/>
      <c r="AT86" s="191"/>
      <c r="AU86" s="191"/>
      <c r="AV86" s="191"/>
      <c r="AW86" s="191"/>
      <c r="AX86" s="193"/>
      <c r="AY86" s="191"/>
      <c r="AZ86" s="191"/>
      <c r="BA86" s="191"/>
      <c r="BB86" s="262"/>
      <c r="BC86" s="194"/>
      <c r="BD86" s="261"/>
      <c r="BE86" s="261"/>
      <c r="BF86" s="261"/>
      <c r="BG86" s="261"/>
      <c r="BH86" s="261"/>
      <c r="BI86" s="261"/>
      <c r="BJ86" s="261"/>
      <c r="BK86" s="261"/>
      <c r="BL86" s="261"/>
      <c r="BM86" s="261"/>
      <c r="BN86" s="261"/>
      <c r="BO86" s="261"/>
      <c r="BP86" s="261"/>
      <c r="BQ86" s="261"/>
      <c r="BR86" s="261"/>
      <c r="BS86" s="261"/>
      <c r="BT86" s="261"/>
      <c r="BU86" s="261"/>
      <c r="BV86" s="261"/>
      <c r="BW86" s="261"/>
      <c r="BX86" s="261"/>
      <c r="BY86" s="261"/>
      <c r="BZ86" s="261"/>
      <c r="CA86" s="261"/>
      <c r="CB86" s="261"/>
      <c r="CC86" s="261"/>
      <c r="CD86" s="261"/>
      <c r="CE86" s="261"/>
      <c r="CF86" s="261"/>
      <c r="CG86" s="261"/>
      <c r="CH86" s="261"/>
      <c r="CI86" s="261"/>
      <c r="CJ86" s="261"/>
      <c r="CK86" s="261"/>
      <c r="CL86" s="261"/>
      <c r="CM86" s="261"/>
      <c r="CN86" s="261"/>
      <c r="CO86" s="261"/>
      <c r="CP86" s="261"/>
      <c r="CQ86" s="261"/>
      <c r="CR86" s="261"/>
      <c r="CS86" s="261"/>
      <c r="CT86" s="261"/>
      <c r="CU86" s="261"/>
      <c r="CV86" s="261"/>
      <c r="CW86" s="261"/>
      <c r="CX86" s="261"/>
      <c r="CY86" s="261"/>
      <c r="CZ86" s="261"/>
      <c r="DA86" s="261"/>
      <c r="DB86" s="261"/>
      <c r="DC86" s="261"/>
      <c r="DD86" s="261"/>
      <c r="DE86" s="261"/>
      <c r="DF86" s="261"/>
      <c r="DG86" s="261"/>
      <c r="DH86" s="261"/>
      <c r="DI86" s="261"/>
      <c r="DJ86" s="261"/>
      <c r="DK86" s="261"/>
      <c r="DL86" s="261"/>
      <c r="DM86" s="261"/>
      <c r="DN86" s="261"/>
      <c r="DO86" s="261"/>
      <c r="DP86" s="261"/>
      <c r="DQ86" s="261"/>
      <c r="DR86" s="261"/>
      <c r="DS86" s="261"/>
      <c r="DT86" s="261"/>
      <c r="DU86" s="261"/>
      <c r="DV86" s="261"/>
      <c r="DW86" s="261"/>
      <c r="DX86" s="261"/>
      <c r="DY86" s="261"/>
    </row>
    <row r="87" s="26" customFormat="1" ht="79" customHeight="1" spans="1:129">
      <c r="A87" s="191"/>
      <c r="B87" s="191"/>
      <c r="C87" s="191"/>
      <c r="D87" s="191"/>
      <c r="E87" s="191"/>
      <c r="F87" s="193"/>
      <c r="G87" s="194"/>
      <c r="H87" s="194"/>
      <c r="I87" s="194"/>
      <c r="J87" s="194"/>
      <c r="K87" s="194"/>
      <c r="L87" s="194"/>
      <c r="M87" s="194"/>
      <c r="N87" s="194"/>
      <c r="O87" s="194"/>
      <c r="P87" s="194"/>
      <c r="Q87" s="194"/>
      <c r="R87" s="194"/>
      <c r="S87" s="194"/>
      <c r="T87" s="194"/>
      <c r="U87" s="194"/>
      <c r="V87" s="194"/>
      <c r="W87" s="194"/>
      <c r="X87" s="191"/>
      <c r="Y87" s="193"/>
      <c r="Z87" s="191"/>
      <c r="AA87" s="191"/>
      <c r="AB87" s="191"/>
      <c r="AC87" s="191"/>
      <c r="AD87" s="191"/>
      <c r="AE87" s="191"/>
      <c r="AF87" s="191"/>
      <c r="AG87" s="237" t="s">
        <v>270</v>
      </c>
      <c r="AH87" s="237" t="s">
        <v>271</v>
      </c>
      <c r="AI87" s="191">
        <v>0</v>
      </c>
      <c r="AJ87" s="193"/>
      <c r="AK87" s="191"/>
      <c r="AL87" s="191"/>
      <c r="AM87" s="191"/>
      <c r="AN87" s="191"/>
      <c r="AO87" s="191"/>
      <c r="AP87" s="191"/>
      <c r="AQ87" s="191"/>
      <c r="AR87" s="191"/>
      <c r="AS87" s="191"/>
      <c r="AT87" s="191"/>
      <c r="AU87" s="191"/>
      <c r="AV87" s="191"/>
      <c r="AW87" s="191"/>
      <c r="AX87" s="193"/>
      <c r="AY87" s="191"/>
      <c r="AZ87" s="191"/>
      <c r="BA87" s="191"/>
      <c r="BB87" s="262"/>
      <c r="BC87" s="194"/>
      <c r="BD87" s="261"/>
      <c r="BE87" s="261"/>
      <c r="BF87" s="261"/>
      <c r="BG87" s="261"/>
      <c r="BH87" s="261"/>
      <c r="BI87" s="261"/>
      <c r="BJ87" s="261"/>
      <c r="BK87" s="261"/>
      <c r="BL87" s="261"/>
      <c r="BM87" s="261"/>
      <c r="BN87" s="261"/>
      <c r="BO87" s="261"/>
      <c r="BP87" s="261"/>
      <c r="BQ87" s="261"/>
      <c r="BR87" s="261"/>
      <c r="BS87" s="261"/>
      <c r="BT87" s="261"/>
      <c r="BU87" s="261"/>
      <c r="BV87" s="261"/>
      <c r="BW87" s="261"/>
      <c r="BX87" s="261"/>
      <c r="BY87" s="261"/>
      <c r="BZ87" s="261"/>
      <c r="CA87" s="261"/>
      <c r="CB87" s="261"/>
      <c r="CC87" s="261"/>
      <c r="CD87" s="261"/>
      <c r="CE87" s="261"/>
      <c r="CF87" s="261"/>
      <c r="CG87" s="261"/>
      <c r="CH87" s="261"/>
      <c r="CI87" s="261"/>
      <c r="CJ87" s="261"/>
      <c r="CK87" s="261"/>
      <c r="CL87" s="261"/>
      <c r="CM87" s="261"/>
      <c r="CN87" s="261"/>
      <c r="CO87" s="261"/>
      <c r="CP87" s="261"/>
      <c r="CQ87" s="261"/>
      <c r="CR87" s="261"/>
      <c r="CS87" s="261"/>
      <c r="CT87" s="261"/>
      <c r="CU87" s="261"/>
      <c r="CV87" s="261"/>
      <c r="CW87" s="261"/>
      <c r="CX87" s="261"/>
      <c r="CY87" s="261"/>
      <c r="CZ87" s="261"/>
      <c r="DA87" s="261"/>
      <c r="DB87" s="261"/>
      <c r="DC87" s="261"/>
      <c r="DD87" s="261"/>
      <c r="DE87" s="261"/>
      <c r="DF87" s="261"/>
      <c r="DG87" s="261"/>
      <c r="DH87" s="261"/>
      <c r="DI87" s="261"/>
      <c r="DJ87" s="261"/>
      <c r="DK87" s="261"/>
      <c r="DL87" s="261"/>
      <c r="DM87" s="261"/>
      <c r="DN87" s="261"/>
      <c r="DO87" s="261"/>
      <c r="DP87" s="261"/>
      <c r="DQ87" s="261"/>
      <c r="DR87" s="261"/>
      <c r="DS87" s="261"/>
      <c r="DT87" s="261"/>
      <c r="DU87" s="261"/>
      <c r="DV87" s="261"/>
      <c r="DW87" s="261"/>
      <c r="DX87" s="261"/>
      <c r="DY87" s="261"/>
    </row>
    <row r="88" s="26" customFormat="1" ht="60" customHeight="1" spans="1:129">
      <c r="A88" s="191"/>
      <c r="B88" s="191"/>
      <c r="C88" s="191"/>
      <c r="D88" s="191"/>
      <c r="E88" s="191"/>
      <c r="F88" s="193"/>
      <c r="G88" s="194"/>
      <c r="H88" s="194"/>
      <c r="I88" s="194"/>
      <c r="J88" s="194"/>
      <c r="K88" s="194"/>
      <c r="L88" s="194"/>
      <c r="M88" s="194"/>
      <c r="N88" s="194"/>
      <c r="O88" s="194"/>
      <c r="P88" s="194"/>
      <c r="Q88" s="194"/>
      <c r="R88" s="194"/>
      <c r="S88" s="194"/>
      <c r="T88" s="194"/>
      <c r="U88" s="194"/>
      <c r="V88" s="194"/>
      <c r="W88" s="194"/>
      <c r="X88" s="191"/>
      <c r="Y88" s="193"/>
      <c r="Z88" s="191"/>
      <c r="AA88" s="191"/>
      <c r="AB88" s="191"/>
      <c r="AC88" s="191"/>
      <c r="AD88" s="191"/>
      <c r="AE88" s="191"/>
      <c r="AF88" s="191"/>
      <c r="AG88" s="237" t="s">
        <v>272</v>
      </c>
      <c r="AH88" s="237" t="s">
        <v>273</v>
      </c>
      <c r="AI88" s="191">
        <v>0</v>
      </c>
      <c r="AJ88" s="193"/>
      <c r="AK88" s="191"/>
      <c r="AL88" s="191"/>
      <c r="AM88" s="191"/>
      <c r="AN88" s="191"/>
      <c r="AO88" s="191"/>
      <c r="AP88" s="191"/>
      <c r="AQ88" s="191"/>
      <c r="AR88" s="191"/>
      <c r="AS88" s="191"/>
      <c r="AT88" s="191"/>
      <c r="AU88" s="191"/>
      <c r="AV88" s="191"/>
      <c r="AW88" s="191"/>
      <c r="AX88" s="193"/>
      <c r="AY88" s="191"/>
      <c r="AZ88" s="191"/>
      <c r="BA88" s="191"/>
      <c r="BB88" s="262"/>
      <c r="BC88" s="194"/>
      <c r="BD88" s="261"/>
      <c r="BE88" s="261"/>
      <c r="BF88" s="261"/>
      <c r="BG88" s="261"/>
      <c r="BH88" s="261"/>
      <c r="BI88" s="261"/>
      <c r="BJ88" s="261"/>
      <c r="BK88" s="261"/>
      <c r="BL88" s="261"/>
      <c r="BM88" s="261"/>
      <c r="BN88" s="261"/>
      <c r="BO88" s="261"/>
      <c r="BP88" s="261"/>
      <c r="BQ88" s="261"/>
      <c r="BR88" s="261"/>
      <c r="BS88" s="261"/>
      <c r="BT88" s="261"/>
      <c r="BU88" s="261"/>
      <c r="BV88" s="261"/>
      <c r="BW88" s="261"/>
      <c r="BX88" s="261"/>
      <c r="BY88" s="261"/>
      <c r="BZ88" s="261"/>
      <c r="CA88" s="261"/>
      <c r="CB88" s="261"/>
      <c r="CC88" s="261"/>
      <c r="CD88" s="261"/>
      <c r="CE88" s="261"/>
      <c r="CF88" s="261"/>
      <c r="CG88" s="261"/>
      <c r="CH88" s="261"/>
      <c r="CI88" s="261"/>
      <c r="CJ88" s="261"/>
      <c r="CK88" s="261"/>
      <c r="CL88" s="261"/>
      <c r="CM88" s="261"/>
      <c r="CN88" s="261"/>
      <c r="CO88" s="261"/>
      <c r="CP88" s="261"/>
      <c r="CQ88" s="261"/>
      <c r="CR88" s="261"/>
      <c r="CS88" s="261"/>
      <c r="CT88" s="261"/>
      <c r="CU88" s="261"/>
      <c r="CV88" s="261"/>
      <c r="CW88" s="261"/>
      <c r="CX88" s="261"/>
      <c r="CY88" s="261"/>
      <c r="CZ88" s="261"/>
      <c r="DA88" s="261"/>
      <c r="DB88" s="261"/>
      <c r="DC88" s="261"/>
      <c r="DD88" s="261"/>
      <c r="DE88" s="261"/>
      <c r="DF88" s="261"/>
      <c r="DG88" s="261"/>
      <c r="DH88" s="261"/>
      <c r="DI88" s="261"/>
      <c r="DJ88" s="261"/>
      <c r="DK88" s="261"/>
      <c r="DL88" s="261"/>
      <c r="DM88" s="261"/>
      <c r="DN88" s="261"/>
      <c r="DO88" s="261"/>
      <c r="DP88" s="261"/>
      <c r="DQ88" s="261"/>
      <c r="DR88" s="261"/>
      <c r="DS88" s="261"/>
      <c r="DT88" s="261"/>
      <c r="DU88" s="261"/>
      <c r="DV88" s="261"/>
      <c r="DW88" s="261"/>
      <c r="DX88" s="261"/>
      <c r="DY88" s="261"/>
    </row>
    <row r="89" s="26" customFormat="1" ht="42" customHeight="1" spans="1:129">
      <c r="A89" s="191"/>
      <c r="B89" s="191"/>
      <c r="C89" s="191"/>
      <c r="D89" s="191"/>
      <c r="E89" s="191"/>
      <c r="F89" s="193"/>
      <c r="G89" s="194"/>
      <c r="H89" s="194"/>
      <c r="I89" s="194"/>
      <c r="J89" s="194"/>
      <c r="K89" s="194"/>
      <c r="L89" s="194"/>
      <c r="M89" s="194"/>
      <c r="N89" s="194"/>
      <c r="O89" s="194"/>
      <c r="P89" s="194"/>
      <c r="Q89" s="194"/>
      <c r="R89" s="194"/>
      <c r="S89" s="194"/>
      <c r="T89" s="194"/>
      <c r="U89" s="194"/>
      <c r="V89" s="194"/>
      <c r="W89" s="194"/>
      <c r="X89" s="191"/>
      <c r="Y89" s="193"/>
      <c r="Z89" s="191"/>
      <c r="AA89" s="191"/>
      <c r="AB89" s="191"/>
      <c r="AC89" s="191"/>
      <c r="AD89" s="191"/>
      <c r="AE89" s="191"/>
      <c r="AF89" s="191"/>
      <c r="AG89" s="250"/>
      <c r="AH89" s="250"/>
      <c r="AI89" s="250"/>
      <c r="AJ89" s="193"/>
      <c r="AK89" s="191"/>
      <c r="AL89" s="191"/>
      <c r="AM89" s="191"/>
      <c r="AN89" s="191"/>
      <c r="AO89" s="191"/>
      <c r="AP89" s="191"/>
      <c r="AQ89" s="191"/>
      <c r="AR89" s="191"/>
      <c r="AS89" s="191"/>
      <c r="AT89" s="191"/>
      <c r="AU89" s="191"/>
      <c r="AV89" s="191"/>
      <c r="AW89" s="191"/>
      <c r="AX89" s="193"/>
      <c r="AY89" s="191"/>
      <c r="AZ89" s="191"/>
      <c r="BA89" s="191"/>
      <c r="BB89" s="262"/>
      <c r="BC89" s="194"/>
      <c r="BD89" s="261"/>
      <c r="BE89" s="261"/>
      <c r="BF89" s="261"/>
      <c r="BG89" s="261"/>
      <c r="BH89" s="261"/>
      <c r="BI89" s="261"/>
      <c r="BJ89" s="261"/>
      <c r="BK89" s="261"/>
      <c r="BL89" s="261"/>
      <c r="BM89" s="261"/>
      <c r="BN89" s="261"/>
      <c r="BO89" s="261"/>
      <c r="BP89" s="261"/>
      <c r="BQ89" s="261"/>
      <c r="BR89" s="261"/>
      <c r="BS89" s="261"/>
      <c r="BT89" s="261"/>
      <c r="BU89" s="261"/>
      <c r="BV89" s="261"/>
      <c r="BW89" s="261"/>
      <c r="BX89" s="261"/>
      <c r="BY89" s="261"/>
      <c r="BZ89" s="261"/>
      <c r="CA89" s="261"/>
      <c r="CB89" s="261"/>
      <c r="CC89" s="261"/>
      <c r="CD89" s="261"/>
      <c r="CE89" s="261"/>
      <c r="CF89" s="261"/>
      <c r="CG89" s="261"/>
      <c r="CH89" s="261"/>
      <c r="CI89" s="261"/>
      <c r="CJ89" s="261"/>
      <c r="CK89" s="261"/>
      <c r="CL89" s="261"/>
      <c r="CM89" s="261"/>
      <c r="CN89" s="261"/>
      <c r="CO89" s="261"/>
      <c r="CP89" s="261"/>
      <c r="CQ89" s="261"/>
      <c r="CR89" s="261"/>
      <c r="CS89" s="261"/>
      <c r="CT89" s="261"/>
      <c r="CU89" s="261"/>
      <c r="CV89" s="261"/>
      <c r="CW89" s="261"/>
      <c r="CX89" s="261"/>
      <c r="CY89" s="261"/>
      <c r="CZ89" s="261"/>
      <c r="DA89" s="261"/>
      <c r="DB89" s="261"/>
      <c r="DC89" s="261"/>
      <c r="DD89" s="261"/>
      <c r="DE89" s="261"/>
      <c r="DF89" s="261"/>
      <c r="DG89" s="261"/>
      <c r="DH89" s="261"/>
      <c r="DI89" s="261"/>
      <c r="DJ89" s="261"/>
      <c r="DK89" s="261"/>
      <c r="DL89" s="261"/>
      <c r="DM89" s="261"/>
      <c r="DN89" s="261"/>
      <c r="DO89" s="261"/>
      <c r="DP89" s="261"/>
      <c r="DQ89" s="261"/>
      <c r="DR89" s="261"/>
      <c r="DS89" s="261"/>
      <c r="DT89" s="261"/>
      <c r="DU89" s="261"/>
      <c r="DV89" s="261"/>
      <c r="DW89" s="261"/>
      <c r="DX89" s="261"/>
      <c r="DY89" s="261"/>
    </row>
    <row r="90" s="27" customFormat="1" ht="23" customHeight="1" spans="1:130">
      <c r="A90" s="191"/>
      <c r="B90" s="191"/>
      <c r="C90" s="191"/>
      <c r="D90" s="191"/>
      <c r="E90" s="191"/>
      <c r="F90" s="193"/>
      <c r="G90" s="193"/>
      <c r="H90" s="195" t="s">
        <v>60</v>
      </c>
      <c r="I90" s="193">
        <f>SUM(I85:I89)</f>
        <v>46</v>
      </c>
      <c r="J90" s="229"/>
      <c r="K90" s="195" t="s">
        <v>60</v>
      </c>
      <c r="L90" s="193">
        <f>SUM(L85:L89)</f>
        <v>0</v>
      </c>
      <c r="M90" s="193"/>
      <c r="N90" s="195" t="s">
        <v>60</v>
      </c>
      <c r="O90" s="193">
        <f>SUM(O85:O89)</f>
        <v>0</v>
      </c>
      <c r="P90" s="193"/>
      <c r="Q90" s="195" t="s">
        <v>60</v>
      </c>
      <c r="R90" s="193">
        <f>SUM(R85:R89)</f>
        <v>0</v>
      </c>
      <c r="S90" s="193"/>
      <c r="T90" s="195" t="s">
        <v>60</v>
      </c>
      <c r="U90" s="193">
        <f>SUM(U85:U89)</f>
        <v>0</v>
      </c>
      <c r="V90" s="193"/>
      <c r="W90" s="193"/>
      <c r="X90" s="193">
        <f>SUM(X85:X89)</f>
        <v>0</v>
      </c>
      <c r="Y90" s="193"/>
      <c r="Z90" s="191"/>
      <c r="AA90" s="193"/>
      <c r="AB90" s="195" t="s">
        <v>60</v>
      </c>
      <c r="AC90" s="193">
        <f>SUM(AC85:AC89)</f>
        <v>0</v>
      </c>
      <c r="AD90" s="193"/>
      <c r="AE90" s="195" t="s">
        <v>60</v>
      </c>
      <c r="AF90" s="193">
        <f>SUM(AF85:AF89)</f>
        <v>0</v>
      </c>
      <c r="AG90" s="193"/>
      <c r="AH90" s="195" t="s">
        <v>60</v>
      </c>
      <c r="AI90" s="193">
        <f>SUM(AI85:AI88)</f>
        <v>44.4</v>
      </c>
      <c r="AJ90" s="193"/>
      <c r="AK90" s="191"/>
      <c r="AL90" s="193"/>
      <c r="AM90" s="195" t="s">
        <v>60</v>
      </c>
      <c r="AN90" s="193">
        <f>SUM(AN85:AN89)</f>
        <v>30</v>
      </c>
      <c r="AO90" s="193"/>
      <c r="AP90" s="195" t="s">
        <v>60</v>
      </c>
      <c r="AQ90" s="193">
        <f>SUM(AQ85:AQ89)</f>
        <v>14.4</v>
      </c>
      <c r="AR90" s="193"/>
      <c r="AS90" s="195" t="s">
        <v>60</v>
      </c>
      <c r="AT90" s="193">
        <f>SUM(AT85:AT89)</f>
        <v>0</v>
      </c>
      <c r="AU90" s="193"/>
      <c r="AV90" s="195" t="s">
        <v>60</v>
      </c>
      <c r="AW90" s="193">
        <f>SUM(AW85:AW89)</f>
        <v>0</v>
      </c>
      <c r="AX90" s="193"/>
      <c r="AY90" s="191"/>
      <c r="AZ90" s="191"/>
      <c r="BA90" s="191"/>
      <c r="BB90" s="263"/>
      <c r="BC90" s="194"/>
      <c r="BD90" s="264"/>
      <c r="BE90" s="264"/>
      <c r="BF90" s="264"/>
      <c r="BG90" s="264"/>
      <c r="BH90" s="264"/>
      <c r="BI90" s="264"/>
      <c r="BJ90" s="264"/>
      <c r="BK90" s="264"/>
      <c r="BL90" s="264"/>
      <c r="BM90" s="264"/>
      <c r="BN90" s="264"/>
      <c r="BO90" s="264"/>
      <c r="BP90" s="264"/>
      <c r="BQ90" s="264"/>
      <c r="BR90" s="264"/>
      <c r="BS90" s="264"/>
      <c r="BT90" s="264"/>
      <c r="BU90" s="264"/>
      <c r="BV90" s="264"/>
      <c r="BW90" s="264"/>
      <c r="BX90" s="264"/>
      <c r="BY90" s="264"/>
      <c r="BZ90" s="264"/>
      <c r="CA90" s="264"/>
      <c r="CB90" s="264"/>
      <c r="CC90" s="264"/>
      <c r="CD90" s="264"/>
      <c r="CE90" s="264"/>
      <c r="CF90" s="264"/>
      <c r="CG90" s="264"/>
      <c r="CH90" s="264"/>
      <c r="CI90" s="264"/>
      <c r="CJ90" s="264"/>
      <c r="CK90" s="264"/>
      <c r="CL90" s="264"/>
      <c r="CM90" s="264"/>
      <c r="CN90" s="264"/>
      <c r="CO90" s="264"/>
      <c r="CP90" s="264"/>
      <c r="CQ90" s="264"/>
      <c r="CR90" s="264"/>
      <c r="CS90" s="264"/>
      <c r="CT90" s="264"/>
      <c r="CU90" s="264"/>
      <c r="CV90" s="264"/>
      <c r="CW90" s="264"/>
      <c r="CX90" s="264"/>
      <c r="CY90" s="264"/>
      <c r="CZ90" s="264"/>
      <c r="DA90" s="264"/>
      <c r="DB90" s="264"/>
      <c r="DC90" s="264"/>
      <c r="DD90" s="264"/>
      <c r="DE90" s="264"/>
      <c r="DF90" s="264"/>
      <c r="DG90" s="264"/>
      <c r="DH90" s="264"/>
      <c r="DI90" s="264"/>
      <c r="DJ90" s="264"/>
      <c r="DK90" s="264"/>
      <c r="DL90" s="264"/>
      <c r="DM90" s="264"/>
      <c r="DN90" s="264"/>
      <c r="DO90" s="264"/>
      <c r="DP90" s="264"/>
      <c r="DQ90" s="264"/>
      <c r="DR90" s="264"/>
      <c r="DS90" s="264"/>
      <c r="DT90" s="264"/>
      <c r="DU90" s="264"/>
      <c r="DV90" s="264"/>
      <c r="DW90" s="264"/>
      <c r="DX90" s="264"/>
      <c r="DY90" s="264"/>
      <c r="DZ90" s="275"/>
    </row>
    <row r="91" s="28" customFormat="1" ht="102" customHeight="1" spans="1:55">
      <c r="A91" s="196">
        <v>16</v>
      </c>
      <c r="B91" s="197" t="s">
        <v>274</v>
      </c>
      <c r="C91" s="198" t="s">
        <v>80</v>
      </c>
      <c r="D91" s="198">
        <v>2</v>
      </c>
      <c r="E91" s="198">
        <v>95</v>
      </c>
      <c r="F91" s="199">
        <f>E91*0.3</f>
        <v>28.5</v>
      </c>
      <c r="G91" s="200" t="s">
        <v>263</v>
      </c>
      <c r="H91" s="201" t="s">
        <v>264</v>
      </c>
      <c r="I91" s="196">
        <v>16</v>
      </c>
      <c r="J91" s="196"/>
      <c r="K91" s="196"/>
      <c r="L91" s="196"/>
      <c r="M91" s="196"/>
      <c r="N91" s="196"/>
      <c r="O91" s="196"/>
      <c r="P91" s="196"/>
      <c r="Q91" s="196"/>
      <c r="R91" s="196"/>
      <c r="S91" s="196"/>
      <c r="T91" s="196"/>
      <c r="U91" s="196"/>
      <c r="V91" s="196"/>
      <c r="W91" s="196"/>
      <c r="X91" s="196"/>
      <c r="Y91" s="199">
        <f>X96+R96+O96+L96+I96+U96</f>
        <v>46</v>
      </c>
      <c r="Z91" s="198">
        <f>Y91*0.4</f>
        <v>18.4</v>
      </c>
      <c r="AA91" s="196"/>
      <c r="AB91" s="196"/>
      <c r="AC91" s="196"/>
      <c r="AD91" s="200"/>
      <c r="AE91" s="200"/>
      <c r="AF91" s="200"/>
      <c r="AG91" s="200" t="s">
        <v>265</v>
      </c>
      <c r="AH91" s="200" t="s">
        <v>275</v>
      </c>
      <c r="AI91" s="196">
        <v>24</v>
      </c>
      <c r="AJ91" s="199">
        <f>AI96+AF96+AC96</f>
        <v>64.8</v>
      </c>
      <c r="AK91" s="198">
        <f>AJ91*0.4</f>
        <v>25.92</v>
      </c>
      <c r="AL91" s="251" t="s">
        <v>276</v>
      </c>
      <c r="AM91" s="252" t="s">
        <v>269</v>
      </c>
      <c r="AN91" s="253">
        <v>0</v>
      </c>
      <c r="AO91" s="256" t="s">
        <v>277</v>
      </c>
      <c r="AP91" s="256" t="s">
        <v>278</v>
      </c>
      <c r="AQ91" s="196">
        <v>18</v>
      </c>
      <c r="AR91" s="196"/>
      <c r="AS91" s="196"/>
      <c r="AT91" s="196"/>
      <c r="AU91" s="196"/>
      <c r="AV91" s="196"/>
      <c r="AW91" s="196"/>
      <c r="AX91" s="199">
        <f>AW96+AT96+AQ96+AN96</f>
        <v>6.4</v>
      </c>
      <c r="AY91" s="198">
        <f>AX91*0.2</f>
        <v>1.28</v>
      </c>
      <c r="AZ91" s="198">
        <f>(AY91+AK91+Z91)*0.7</f>
        <v>31.92</v>
      </c>
      <c r="BA91" s="198">
        <f>AZ91+F91</f>
        <v>60.42</v>
      </c>
      <c r="BB91" s="198"/>
      <c r="BC91" s="196">
        <v>16</v>
      </c>
    </row>
    <row r="92" s="28" customFormat="1" ht="102" customHeight="1" spans="1:55">
      <c r="A92" s="196"/>
      <c r="B92" s="202"/>
      <c r="C92" s="203"/>
      <c r="D92" s="203"/>
      <c r="E92" s="203"/>
      <c r="F92" s="204"/>
      <c r="G92" s="196" t="s">
        <v>252</v>
      </c>
      <c r="H92" s="196" t="s">
        <v>253</v>
      </c>
      <c r="I92" s="196">
        <v>30</v>
      </c>
      <c r="J92" s="196"/>
      <c r="K92" s="196"/>
      <c r="L92" s="196"/>
      <c r="M92" s="196"/>
      <c r="N92" s="196"/>
      <c r="O92" s="196"/>
      <c r="P92" s="196"/>
      <c r="Q92" s="196"/>
      <c r="R92" s="196"/>
      <c r="S92" s="196"/>
      <c r="T92" s="196"/>
      <c r="U92" s="196"/>
      <c r="V92" s="196"/>
      <c r="W92" s="196"/>
      <c r="X92" s="196"/>
      <c r="Y92" s="204"/>
      <c r="Z92" s="203"/>
      <c r="AA92" s="196"/>
      <c r="AB92" s="196"/>
      <c r="AC92" s="196"/>
      <c r="AD92" s="200"/>
      <c r="AE92" s="200"/>
      <c r="AF92" s="200"/>
      <c r="AG92" s="200" t="s">
        <v>270</v>
      </c>
      <c r="AH92" s="200" t="s">
        <v>279</v>
      </c>
      <c r="AI92" s="196">
        <v>0</v>
      </c>
      <c r="AJ92" s="204"/>
      <c r="AK92" s="203"/>
      <c r="AL92" s="254"/>
      <c r="AM92" s="254"/>
      <c r="AN92" s="254"/>
      <c r="AO92" s="256" t="s">
        <v>280</v>
      </c>
      <c r="AP92" s="256" t="s">
        <v>281</v>
      </c>
      <c r="AQ92" s="196">
        <v>6.4</v>
      </c>
      <c r="AR92" s="196"/>
      <c r="AS92" s="196"/>
      <c r="AT92" s="196"/>
      <c r="AU92" s="196"/>
      <c r="AV92" s="196"/>
      <c r="AW92" s="196"/>
      <c r="AX92" s="204"/>
      <c r="AY92" s="203"/>
      <c r="AZ92" s="203"/>
      <c r="BA92" s="203"/>
      <c r="BB92" s="203"/>
      <c r="BC92" s="196"/>
    </row>
    <row r="93" s="28" customFormat="1" ht="114" customHeight="1" spans="1:55">
      <c r="A93" s="196"/>
      <c r="B93" s="202"/>
      <c r="C93" s="203"/>
      <c r="D93" s="203"/>
      <c r="E93" s="203"/>
      <c r="F93" s="204"/>
      <c r="G93" s="196"/>
      <c r="H93" s="196"/>
      <c r="I93" s="196"/>
      <c r="J93" s="196"/>
      <c r="K93" s="196"/>
      <c r="L93" s="196"/>
      <c r="M93" s="196"/>
      <c r="N93" s="196"/>
      <c r="O93" s="196"/>
      <c r="P93" s="196"/>
      <c r="Q93" s="196"/>
      <c r="R93" s="196"/>
      <c r="S93" s="196"/>
      <c r="T93" s="196"/>
      <c r="U93" s="196"/>
      <c r="V93" s="196"/>
      <c r="W93" s="196"/>
      <c r="X93" s="196"/>
      <c r="Y93" s="204"/>
      <c r="Z93" s="203"/>
      <c r="AA93" s="196"/>
      <c r="AB93" s="196"/>
      <c r="AC93" s="196"/>
      <c r="AD93" s="200"/>
      <c r="AE93" s="200"/>
      <c r="AF93" s="200"/>
      <c r="AG93" s="200" t="s">
        <v>258</v>
      </c>
      <c r="AH93" s="200" t="s">
        <v>282</v>
      </c>
      <c r="AI93" s="196">
        <v>30</v>
      </c>
      <c r="AJ93" s="204"/>
      <c r="AK93" s="203"/>
      <c r="AL93" s="254"/>
      <c r="AM93" s="254"/>
      <c r="AN93" s="254"/>
      <c r="AO93" s="252" t="s">
        <v>283</v>
      </c>
      <c r="AP93" s="252" t="s">
        <v>269</v>
      </c>
      <c r="AQ93" s="70">
        <v>0</v>
      </c>
      <c r="AR93" s="257"/>
      <c r="AS93" s="257"/>
      <c r="AT93" s="257"/>
      <c r="AU93" s="196"/>
      <c r="AV93" s="196"/>
      <c r="AW93" s="196"/>
      <c r="AX93" s="204"/>
      <c r="AY93" s="203"/>
      <c r="AZ93" s="203"/>
      <c r="BA93" s="203"/>
      <c r="BB93" s="203"/>
      <c r="BC93" s="196"/>
    </row>
    <row r="94" s="28" customFormat="1" ht="114" customHeight="1" spans="1:55">
      <c r="A94" s="196"/>
      <c r="B94" s="202"/>
      <c r="C94" s="203"/>
      <c r="D94" s="203"/>
      <c r="E94" s="203"/>
      <c r="F94" s="204"/>
      <c r="G94" s="196"/>
      <c r="H94" s="196"/>
      <c r="I94" s="196"/>
      <c r="J94" s="196"/>
      <c r="K94" s="196"/>
      <c r="L94" s="196"/>
      <c r="M94" s="196"/>
      <c r="N94" s="196"/>
      <c r="O94" s="196"/>
      <c r="P94" s="196"/>
      <c r="Q94" s="196"/>
      <c r="R94" s="196"/>
      <c r="S94" s="196"/>
      <c r="T94" s="196"/>
      <c r="U94" s="196"/>
      <c r="V94" s="196"/>
      <c r="W94" s="196"/>
      <c r="X94" s="196"/>
      <c r="Y94" s="204"/>
      <c r="Z94" s="203"/>
      <c r="AA94" s="196"/>
      <c r="AB94" s="196"/>
      <c r="AC94" s="196"/>
      <c r="AD94" s="196"/>
      <c r="AE94" s="196"/>
      <c r="AF94" s="196"/>
      <c r="AG94" s="200" t="s">
        <v>272</v>
      </c>
      <c r="AH94" s="200" t="s">
        <v>284</v>
      </c>
      <c r="AI94" s="196">
        <v>10.8</v>
      </c>
      <c r="AJ94" s="204"/>
      <c r="AK94" s="203"/>
      <c r="AL94" s="196"/>
      <c r="AM94" s="196"/>
      <c r="AN94" s="196"/>
      <c r="AO94" s="196"/>
      <c r="AP94" s="196"/>
      <c r="AQ94" s="196"/>
      <c r="AR94" s="196"/>
      <c r="AS94" s="196"/>
      <c r="AT94" s="196"/>
      <c r="AU94" s="196"/>
      <c r="AV94" s="196"/>
      <c r="AW94" s="196"/>
      <c r="AX94" s="204"/>
      <c r="AY94" s="203"/>
      <c r="AZ94" s="203"/>
      <c r="BA94" s="203"/>
      <c r="BB94" s="203"/>
      <c r="BC94" s="196"/>
    </row>
    <row r="95" s="28" customFormat="1" ht="16" customHeight="1" spans="1:55">
      <c r="A95" s="196"/>
      <c r="B95" s="202"/>
      <c r="C95" s="203"/>
      <c r="D95" s="203"/>
      <c r="E95" s="203"/>
      <c r="F95" s="204"/>
      <c r="G95" s="198"/>
      <c r="H95" s="198"/>
      <c r="I95" s="198"/>
      <c r="J95" s="198"/>
      <c r="K95" s="198"/>
      <c r="L95" s="198"/>
      <c r="M95" s="198"/>
      <c r="N95" s="198"/>
      <c r="O95" s="198"/>
      <c r="P95" s="198"/>
      <c r="Q95" s="198"/>
      <c r="R95" s="198"/>
      <c r="S95" s="198"/>
      <c r="T95" s="198"/>
      <c r="U95" s="198"/>
      <c r="V95" s="198"/>
      <c r="W95" s="198"/>
      <c r="X95" s="198"/>
      <c r="Y95" s="204"/>
      <c r="Z95" s="203"/>
      <c r="AA95" s="198"/>
      <c r="AB95" s="198"/>
      <c r="AC95" s="198"/>
      <c r="AD95" s="198"/>
      <c r="AE95" s="198"/>
      <c r="AF95" s="198"/>
      <c r="AG95" s="200"/>
      <c r="AH95" s="200"/>
      <c r="AI95" s="200"/>
      <c r="AJ95" s="204"/>
      <c r="AK95" s="203"/>
      <c r="AL95" s="198"/>
      <c r="AM95" s="198"/>
      <c r="AN95" s="198"/>
      <c r="AO95" s="198"/>
      <c r="AP95" s="198"/>
      <c r="AQ95" s="198"/>
      <c r="AR95" s="198"/>
      <c r="AS95" s="198"/>
      <c r="AT95" s="198"/>
      <c r="AU95" s="198"/>
      <c r="AV95" s="198"/>
      <c r="AW95" s="198"/>
      <c r="AX95" s="204"/>
      <c r="AY95" s="203"/>
      <c r="AZ95" s="203"/>
      <c r="BA95" s="203"/>
      <c r="BB95" s="203"/>
      <c r="BC95" s="196"/>
    </row>
    <row r="96" s="29" customFormat="1" ht="16" customHeight="1" spans="1:130">
      <c r="A96" s="196"/>
      <c r="B96" s="205"/>
      <c r="C96" s="206"/>
      <c r="D96" s="206"/>
      <c r="E96" s="206"/>
      <c r="F96" s="207"/>
      <c r="G96" s="208"/>
      <c r="H96" s="208" t="s">
        <v>60</v>
      </c>
      <c r="I96" s="208">
        <f>SUM(I91:I95)</f>
        <v>46</v>
      </c>
      <c r="K96" s="208" t="s">
        <v>60</v>
      </c>
      <c r="L96" s="208">
        <f>SUM(L91:L95)</f>
        <v>0</v>
      </c>
      <c r="M96" s="208"/>
      <c r="N96" s="208" t="s">
        <v>60</v>
      </c>
      <c r="O96" s="208">
        <f>SUM(O91:O95)</f>
        <v>0</v>
      </c>
      <c r="P96" s="208"/>
      <c r="Q96" s="208" t="s">
        <v>60</v>
      </c>
      <c r="R96" s="208">
        <f>SUM(R91:R95)</f>
        <v>0</v>
      </c>
      <c r="S96" s="208"/>
      <c r="T96" s="208" t="s">
        <v>60</v>
      </c>
      <c r="U96" s="208">
        <f>SUM(U91:U95)</f>
        <v>0</v>
      </c>
      <c r="V96" s="208"/>
      <c r="W96" s="208"/>
      <c r="X96" s="208">
        <f>SUM(X91:X95)</f>
        <v>0</v>
      </c>
      <c r="Y96" s="207"/>
      <c r="Z96" s="206"/>
      <c r="AA96" s="208"/>
      <c r="AB96" s="208" t="s">
        <v>60</v>
      </c>
      <c r="AC96" s="208">
        <f>SUM(AC91:AC95)</f>
        <v>0</v>
      </c>
      <c r="AD96" s="208"/>
      <c r="AE96" s="208" t="s">
        <v>60</v>
      </c>
      <c r="AF96" s="208">
        <f>SUM(AF91:AF95)</f>
        <v>0</v>
      </c>
      <c r="AG96" s="208"/>
      <c r="AH96" s="208" t="s">
        <v>60</v>
      </c>
      <c r="AI96" s="208">
        <f>SUM(AI91:AI95)</f>
        <v>64.8</v>
      </c>
      <c r="AJ96" s="207"/>
      <c r="AK96" s="206"/>
      <c r="AL96" s="208"/>
      <c r="AM96" s="208" t="s">
        <v>60</v>
      </c>
      <c r="AN96" s="208">
        <f>SUM(AN91:AN95)</f>
        <v>0</v>
      </c>
      <c r="AO96" s="208"/>
      <c r="AP96" s="208" t="s">
        <v>60</v>
      </c>
      <c r="AQ96" s="208">
        <f>SUM(AQ92:AQ95)</f>
        <v>6.4</v>
      </c>
      <c r="AR96" s="208"/>
      <c r="AS96" s="208" t="s">
        <v>60</v>
      </c>
      <c r="AT96" s="208">
        <f>SUM(AT91:AT95)</f>
        <v>0</v>
      </c>
      <c r="AU96" s="208"/>
      <c r="AV96" s="208" t="s">
        <v>60</v>
      </c>
      <c r="AW96" s="208">
        <f>SUM(AW91:AW95)</f>
        <v>0</v>
      </c>
      <c r="AX96" s="207"/>
      <c r="AY96" s="206"/>
      <c r="AZ96" s="206"/>
      <c r="BA96" s="206"/>
      <c r="BB96" s="206"/>
      <c r="BC96" s="196"/>
      <c r="BD96" s="265"/>
      <c r="BE96" s="265"/>
      <c r="BF96" s="265"/>
      <c r="BG96" s="265"/>
      <c r="BH96" s="265"/>
      <c r="BI96" s="265"/>
      <c r="BJ96" s="265"/>
      <c r="BK96" s="265"/>
      <c r="BL96" s="265"/>
      <c r="BM96" s="265"/>
      <c r="BN96" s="265"/>
      <c r="BO96" s="265"/>
      <c r="BP96" s="265"/>
      <c r="BQ96" s="265"/>
      <c r="BR96" s="265"/>
      <c r="BS96" s="265"/>
      <c r="BT96" s="265"/>
      <c r="BU96" s="265"/>
      <c r="BV96" s="265"/>
      <c r="BW96" s="265"/>
      <c r="BX96" s="265"/>
      <c r="BY96" s="265"/>
      <c r="BZ96" s="265"/>
      <c r="CA96" s="265"/>
      <c r="CB96" s="265"/>
      <c r="CC96" s="265"/>
      <c r="CD96" s="265"/>
      <c r="CE96" s="265"/>
      <c r="CF96" s="265"/>
      <c r="CG96" s="265"/>
      <c r="CH96" s="265"/>
      <c r="CI96" s="265"/>
      <c r="CJ96" s="265"/>
      <c r="CK96" s="265"/>
      <c r="CL96" s="265"/>
      <c r="CM96" s="265"/>
      <c r="CN96" s="265"/>
      <c r="CO96" s="265"/>
      <c r="CP96" s="265"/>
      <c r="CQ96" s="265"/>
      <c r="CR96" s="265"/>
      <c r="CS96" s="265"/>
      <c r="CT96" s="265"/>
      <c r="CU96" s="265"/>
      <c r="CV96" s="265"/>
      <c r="CW96" s="265"/>
      <c r="CX96" s="265"/>
      <c r="CY96" s="265"/>
      <c r="CZ96" s="265"/>
      <c r="DA96" s="265"/>
      <c r="DB96" s="265"/>
      <c r="DC96" s="265"/>
      <c r="DD96" s="265"/>
      <c r="DE96" s="265"/>
      <c r="DF96" s="265"/>
      <c r="DG96" s="265"/>
      <c r="DH96" s="265"/>
      <c r="DI96" s="265"/>
      <c r="DJ96" s="265"/>
      <c r="DK96" s="265"/>
      <c r="DL96" s="265"/>
      <c r="DM96" s="265"/>
      <c r="DN96" s="265"/>
      <c r="DO96" s="265"/>
      <c r="DP96" s="265"/>
      <c r="DQ96" s="265"/>
      <c r="DR96" s="265"/>
      <c r="DS96" s="265"/>
      <c r="DT96" s="265"/>
      <c r="DU96" s="265"/>
      <c r="DV96" s="265"/>
      <c r="DW96" s="265"/>
      <c r="DX96" s="265"/>
      <c r="DY96" s="265"/>
      <c r="DZ96" s="276"/>
    </row>
    <row r="97" s="30" customFormat="1" ht="99" customHeight="1" spans="1:55">
      <c r="A97" s="209">
        <v>17</v>
      </c>
      <c r="B97" s="210" t="s">
        <v>285</v>
      </c>
      <c r="C97" s="211" t="s">
        <v>38</v>
      </c>
      <c r="D97" s="211">
        <v>4</v>
      </c>
      <c r="E97" s="211">
        <v>85</v>
      </c>
      <c r="F97" s="212">
        <f>E97*0.3</f>
        <v>25.5</v>
      </c>
      <c r="G97" s="209"/>
      <c r="H97" s="209"/>
      <c r="I97" s="209"/>
      <c r="J97" s="209"/>
      <c r="K97" s="209"/>
      <c r="L97" s="209"/>
      <c r="M97" s="209"/>
      <c r="N97" s="209"/>
      <c r="O97" s="209"/>
      <c r="P97" s="209"/>
      <c r="Q97" s="209"/>
      <c r="R97" s="209"/>
      <c r="S97" s="209"/>
      <c r="T97" s="209"/>
      <c r="U97" s="209"/>
      <c r="V97" s="209"/>
      <c r="W97" s="209"/>
      <c r="X97" s="209"/>
      <c r="Y97" s="212">
        <f>X102+R102+O102+L102+I102+U102</f>
        <v>0</v>
      </c>
      <c r="Z97" s="211">
        <f>Y97*0.4</f>
        <v>0</v>
      </c>
      <c r="AA97" s="209" t="s">
        <v>286</v>
      </c>
      <c r="AB97" s="209" t="s">
        <v>287</v>
      </c>
      <c r="AC97" s="209">
        <v>30.72</v>
      </c>
      <c r="AD97" s="209" t="s">
        <v>288</v>
      </c>
      <c r="AE97" s="209" t="s">
        <v>289</v>
      </c>
      <c r="AF97" s="209">
        <v>0</v>
      </c>
      <c r="AG97" s="209"/>
      <c r="AH97" s="209"/>
      <c r="AI97" s="209"/>
      <c r="AJ97" s="212">
        <f>AI102+AF102+AC102</f>
        <v>80.72</v>
      </c>
      <c r="AK97" s="211">
        <f>AJ97*0.4</f>
        <v>32.288</v>
      </c>
      <c r="AL97" s="209"/>
      <c r="AM97" s="209"/>
      <c r="AN97" s="209"/>
      <c r="AO97" s="209"/>
      <c r="AP97" s="209"/>
      <c r="AQ97" s="209"/>
      <c r="AR97" s="209"/>
      <c r="AS97" s="209"/>
      <c r="AT97" s="209"/>
      <c r="AU97" s="209"/>
      <c r="AV97" s="209"/>
      <c r="AW97" s="209"/>
      <c r="AX97" s="212">
        <f>AW102+AT102+AQ102+AN102</f>
        <v>0</v>
      </c>
      <c r="AY97" s="211">
        <f>AX97*0.2</f>
        <v>0</v>
      </c>
      <c r="AZ97" s="211">
        <f>(AY97+AK97+Z97)*0.7</f>
        <v>22.6016</v>
      </c>
      <c r="BA97" s="211">
        <f>AZ97+F97</f>
        <v>48.1016</v>
      </c>
      <c r="BB97" s="211"/>
      <c r="BC97" s="209">
        <v>17</v>
      </c>
    </row>
    <row r="98" s="30" customFormat="1" ht="99" customHeight="1" spans="1:55">
      <c r="A98" s="209"/>
      <c r="B98" s="210"/>
      <c r="C98" s="213"/>
      <c r="D98" s="213"/>
      <c r="E98" s="213"/>
      <c r="F98" s="214"/>
      <c r="G98" s="209"/>
      <c r="H98" s="209"/>
      <c r="I98" s="209"/>
      <c r="J98" s="209"/>
      <c r="K98" s="209"/>
      <c r="L98" s="209"/>
      <c r="M98" s="209"/>
      <c r="N98" s="209"/>
      <c r="O98" s="209"/>
      <c r="P98" s="209"/>
      <c r="Q98" s="209"/>
      <c r="R98" s="209"/>
      <c r="S98" s="209"/>
      <c r="T98" s="209"/>
      <c r="U98" s="209"/>
      <c r="V98" s="209"/>
      <c r="W98" s="209"/>
      <c r="X98" s="209"/>
      <c r="Y98" s="214"/>
      <c r="Z98" s="213"/>
      <c r="AA98" s="209"/>
      <c r="AB98" s="209"/>
      <c r="AC98" s="209"/>
      <c r="AD98" s="209" t="s">
        <v>290</v>
      </c>
      <c r="AE98" s="209" t="s">
        <v>291</v>
      </c>
      <c r="AF98" s="209">
        <v>50</v>
      </c>
      <c r="AG98" s="209"/>
      <c r="AH98" s="209"/>
      <c r="AI98" s="209"/>
      <c r="AJ98" s="214"/>
      <c r="AK98" s="213"/>
      <c r="AL98" s="209"/>
      <c r="AM98" s="209"/>
      <c r="AN98" s="209"/>
      <c r="AO98" s="209"/>
      <c r="AP98" s="209"/>
      <c r="AQ98" s="209"/>
      <c r="AR98" s="209"/>
      <c r="AS98" s="209"/>
      <c r="AT98" s="209"/>
      <c r="AU98" s="209"/>
      <c r="AV98" s="209"/>
      <c r="AW98" s="209"/>
      <c r="AX98" s="214"/>
      <c r="AY98" s="213"/>
      <c r="AZ98" s="213"/>
      <c r="BA98" s="213"/>
      <c r="BB98" s="213"/>
      <c r="BC98" s="209"/>
    </row>
    <row r="99" s="30" customFormat="1" ht="99" customHeight="1" spans="1:55">
      <c r="A99" s="209"/>
      <c r="B99" s="210"/>
      <c r="C99" s="213"/>
      <c r="D99" s="213"/>
      <c r="E99" s="213"/>
      <c r="F99" s="214"/>
      <c r="G99" s="209"/>
      <c r="H99" s="209"/>
      <c r="I99" s="209"/>
      <c r="J99" s="209"/>
      <c r="K99" s="209"/>
      <c r="L99" s="209"/>
      <c r="M99" s="209"/>
      <c r="N99" s="209"/>
      <c r="O99" s="209"/>
      <c r="P99" s="209"/>
      <c r="Q99" s="209"/>
      <c r="R99" s="209"/>
      <c r="S99" s="209"/>
      <c r="T99" s="209"/>
      <c r="U99" s="209"/>
      <c r="V99" s="209"/>
      <c r="W99" s="209"/>
      <c r="X99" s="209"/>
      <c r="Y99" s="214"/>
      <c r="Z99" s="213"/>
      <c r="AA99" s="209"/>
      <c r="AB99" s="209"/>
      <c r="AC99" s="209"/>
      <c r="AD99" s="209" t="s">
        <v>292</v>
      </c>
      <c r="AE99" s="209" t="s">
        <v>293</v>
      </c>
      <c r="AF99" s="209">
        <v>0</v>
      </c>
      <c r="AG99" s="209"/>
      <c r="AH99" s="209"/>
      <c r="AI99" s="209"/>
      <c r="AJ99" s="214"/>
      <c r="AK99" s="213"/>
      <c r="AL99" s="209"/>
      <c r="AM99" s="209"/>
      <c r="AN99" s="209"/>
      <c r="AO99" s="209"/>
      <c r="AP99" s="209"/>
      <c r="AQ99" s="209"/>
      <c r="AR99" s="209"/>
      <c r="AS99" s="209"/>
      <c r="AT99" s="209"/>
      <c r="AU99" s="209"/>
      <c r="AV99" s="209"/>
      <c r="AW99" s="209"/>
      <c r="AX99" s="214"/>
      <c r="AY99" s="213"/>
      <c r="AZ99" s="213"/>
      <c r="BA99" s="213"/>
      <c r="BB99" s="213"/>
      <c r="BC99" s="209"/>
    </row>
    <row r="100" s="30" customFormat="1" ht="99" customHeight="1" spans="1:55">
      <c r="A100" s="209"/>
      <c r="B100" s="210"/>
      <c r="C100" s="213"/>
      <c r="D100" s="213"/>
      <c r="E100" s="213"/>
      <c r="F100" s="214"/>
      <c r="G100" s="209"/>
      <c r="H100" s="209"/>
      <c r="I100" s="209"/>
      <c r="J100" s="209"/>
      <c r="K100" s="209"/>
      <c r="L100" s="209"/>
      <c r="M100" s="209"/>
      <c r="N100" s="209"/>
      <c r="O100" s="209"/>
      <c r="P100" s="209"/>
      <c r="Q100" s="209"/>
      <c r="R100" s="209"/>
      <c r="S100" s="209"/>
      <c r="T100" s="209"/>
      <c r="U100" s="209"/>
      <c r="V100" s="209"/>
      <c r="W100" s="209"/>
      <c r="X100" s="209"/>
      <c r="Y100" s="214"/>
      <c r="Z100" s="213"/>
      <c r="AA100" s="209"/>
      <c r="AB100" s="209"/>
      <c r="AC100" s="209"/>
      <c r="AD100" s="209" t="s">
        <v>294</v>
      </c>
      <c r="AE100" s="209" t="s">
        <v>295</v>
      </c>
      <c r="AF100" s="209">
        <v>0</v>
      </c>
      <c r="AG100" s="209"/>
      <c r="AH100" s="209"/>
      <c r="AI100" s="209"/>
      <c r="AJ100" s="214"/>
      <c r="AK100" s="213"/>
      <c r="AL100" s="209"/>
      <c r="AM100" s="209"/>
      <c r="AN100" s="209"/>
      <c r="AO100" s="209"/>
      <c r="AP100" s="209"/>
      <c r="AQ100" s="209"/>
      <c r="AR100" s="209"/>
      <c r="AS100" s="209"/>
      <c r="AT100" s="209"/>
      <c r="AU100" s="209"/>
      <c r="AV100" s="209"/>
      <c r="AW100" s="209"/>
      <c r="AX100" s="214"/>
      <c r="AY100" s="213"/>
      <c r="AZ100" s="213"/>
      <c r="BA100" s="213"/>
      <c r="BB100" s="213"/>
      <c r="BC100" s="209"/>
    </row>
    <row r="101" s="30" customFormat="1" ht="16" customHeight="1" spans="1:55">
      <c r="A101" s="209"/>
      <c r="B101" s="210"/>
      <c r="C101" s="213"/>
      <c r="D101" s="213"/>
      <c r="E101" s="213"/>
      <c r="F101" s="214"/>
      <c r="G101" s="211"/>
      <c r="H101" s="211"/>
      <c r="I101" s="211"/>
      <c r="J101" s="211"/>
      <c r="K101" s="211"/>
      <c r="L101" s="211"/>
      <c r="M101" s="211"/>
      <c r="N101" s="211"/>
      <c r="O101" s="211"/>
      <c r="P101" s="211"/>
      <c r="Q101" s="211"/>
      <c r="R101" s="211"/>
      <c r="S101" s="211"/>
      <c r="T101" s="211"/>
      <c r="U101" s="211"/>
      <c r="V101" s="211"/>
      <c r="W101" s="211"/>
      <c r="X101" s="211"/>
      <c r="Y101" s="214"/>
      <c r="Z101" s="213"/>
      <c r="AA101" s="211"/>
      <c r="AB101" s="211"/>
      <c r="AC101" s="211"/>
      <c r="AD101" s="211"/>
      <c r="AE101" s="211"/>
      <c r="AF101" s="211"/>
      <c r="AG101" s="211"/>
      <c r="AH101" s="211"/>
      <c r="AI101" s="211"/>
      <c r="AJ101" s="214"/>
      <c r="AK101" s="213"/>
      <c r="AL101" s="211"/>
      <c r="AM101" s="211"/>
      <c r="AN101" s="211"/>
      <c r="AO101" s="211"/>
      <c r="AP101" s="211"/>
      <c r="AQ101" s="211"/>
      <c r="AR101" s="211"/>
      <c r="AS101" s="211"/>
      <c r="AT101" s="211"/>
      <c r="AU101" s="211"/>
      <c r="AV101" s="211"/>
      <c r="AW101" s="211"/>
      <c r="AX101" s="214"/>
      <c r="AY101" s="213"/>
      <c r="AZ101" s="213"/>
      <c r="BA101" s="213"/>
      <c r="BB101" s="213"/>
      <c r="BC101" s="209"/>
    </row>
    <row r="102" s="31" customFormat="1" ht="16" customHeight="1" spans="1:130">
      <c r="A102" s="209"/>
      <c r="B102" s="210"/>
      <c r="C102" s="215"/>
      <c r="D102" s="215"/>
      <c r="E102" s="215"/>
      <c r="F102" s="216"/>
      <c r="G102" s="217"/>
      <c r="H102" s="217" t="s">
        <v>60</v>
      </c>
      <c r="I102" s="217">
        <f>SUM(I97:I101)</f>
        <v>0</v>
      </c>
      <c r="K102" s="217" t="s">
        <v>60</v>
      </c>
      <c r="L102" s="217">
        <f>SUM(L97:L101)</f>
        <v>0</v>
      </c>
      <c r="M102" s="217"/>
      <c r="N102" s="217" t="s">
        <v>60</v>
      </c>
      <c r="O102" s="217">
        <f>SUM(O97:O101)</f>
        <v>0</v>
      </c>
      <c r="P102" s="217"/>
      <c r="Q102" s="217" t="s">
        <v>60</v>
      </c>
      <c r="R102" s="217">
        <f>SUM(R97:R101)</f>
        <v>0</v>
      </c>
      <c r="S102" s="217"/>
      <c r="T102" s="217" t="s">
        <v>60</v>
      </c>
      <c r="U102" s="217">
        <f>SUM(U97:U101)</f>
        <v>0</v>
      </c>
      <c r="V102" s="217"/>
      <c r="W102" s="217"/>
      <c r="X102" s="217">
        <f>SUM(X97:X101)</f>
        <v>0</v>
      </c>
      <c r="Y102" s="216"/>
      <c r="Z102" s="215"/>
      <c r="AA102" s="217"/>
      <c r="AB102" s="217" t="s">
        <v>60</v>
      </c>
      <c r="AC102" s="217">
        <f>SUM(AC97:AC101)</f>
        <v>30.72</v>
      </c>
      <c r="AD102" s="217"/>
      <c r="AE102" s="217" t="s">
        <v>60</v>
      </c>
      <c r="AF102" s="217">
        <f>SUM(AF97:AF101)</f>
        <v>50</v>
      </c>
      <c r="AG102" s="217"/>
      <c r="AH102" s="217" t="s">
        <v>60</v>
      </c>
      <c r="AI102" s="217">
        <f>SUM(AI97:AI101)</f>
        <v>0</v>
      </c>
      <c r="AJ102" s="216"/>
      <c r="AK102" s="215"/>
      <c r="AL102" s="217"/>
      <c r="AM102" s="217" t="s">
        <v>60</v>
      </c>
      <c r="AN102" s="217">
        <f>SUM(AN97:AN101)</f>
        <v>0</v>
      </c>
      <c r="AO102" s="217"/>
      <c r="AP102" s="217" t="s">
        <v>60</v>
      </c>
      <c r="AQ102" s="217">
        <f>SUM(AQ97:AQ101)</f>
        <v>0</v>
      </c>
      <c r="AR102" s="217"/>
      <c r="AS102" s="217" t="s">
        <v>60</v>
      </c>
      <c r="AT102" s="217">
        <f>SUM(AT97:AT101)</f>
        <v>0</v>
      </c>
      <c r="AU102" s="217"/>
      <c r="AV102" s="217" t="s">
        <v>60</v>
      </c>
      <c r="AW102" s="217">
        <f>SUM(AW97:AW101)</f>
        <v>0</v>
      </c>
      <c r="AX102" s="216"/>
      <c r="AY102" s="215"/>
      <c r="AZ102" s="215"/>
      <c r="BA102" s="215"/>
      <c r="BB102" s="215"/>
      <c r="BC102" s="209"/>
      <c r="BD102" s="266"/>
      <c r="BE102" s="266"/>
      <c r="BF102" s="266"/>
      <c r="BG102" s="266"/>
      <c r="BH102" s="266"/>
      <c r="BI102" s="266"/>
      <c r="BJ102" s="266"/>
      <c r="BK102" s="266"/>
      <c r="BL102" s="266"/>
      <c r="BM102" s="266"/>
      <c r="BN102" s="266"/>
      <c r="BO102" s="266"/>
      <c r="BP102" s="266"/>
      <c r="BQ102" s="266"/>
      <c r="BR102" s="266"/>
      <c r="BS102" s="266"/>
      <c r="BT102" s="266"/>
      <c r="BU102" s="266"/>
      <c r="BV102" s="266"/>
      <c r="BW102" s="266"/>
      <c r="BX102" s="266"/>
      <c r="BY102" s="266"/>
      <c r="BZ102" s="266"/>
      <c r="CA102" s="266"/>
      <c r="CB102" s="266"/>
      <c r="CC102" s="266"/>
      <c r="CD102" s="266"/>
      <c r="CE102" s="266"/>
      <c r="CF102" s="266"/>
      <c r="CG102" s="266"/>
      <c r="CH102" s="266"/>
      <c r="CI102" s="266"/>
      <c r="CJ102" s="266"/>
      <c r="CK102" s="266"/>
      <c r="CL102" s="266"/>
      <c r="CM102" s="266"/>
      <c r="CN102" s="266"/>
      <c r="CO102" s="266"/>
      <c r="CP102" s="266"/>
      <c r="CQ102" s="266"/>
      <c r="CR102" s="266"/>
      <c r="CS102" s="266"/>
      <c r="CT102" s="266"/>
      <c r="CU102" s="266"/>
      <c r="CV102" s="266"/>
      <c r="CW102" s="266"/>
      <c r="CX102" s="266"/>
      <c r="CY102" s="266"/>
      <c r="CZ102" s="266"/>
      <c r="DA102" s="266"/>
      <c r="DB102" s="266"/>
      <c r="DC102" s="266"/>
      <c r="DD102" s="266"/>
      <c r="DE102" s="266"/>
      <c r="DF102" s="266"/>
      <c r="DG102" s="266"/>
      <c r="DH102" s="266"/>
      <c r="DI102" s="266"/>
      <c r="DJ102" s="266"/>
      <c r="DK102" s="266"/>
      <c r="DL102" s="266"/>
      <c r="DM102" s="266"/>
      <c r="DN102" s="266"/>
      <c r="DO102" s="266"/>
      <c r="DP102" s="266"/>
      <c r="DQ102" s="266"/>
      <c r="DR102" s="266"/>
      <c r="DS102" s="266"/>
      <c r="DT102" s="266"/>
      <c r="DU102" s="266"/>
      <c r="DV102" s="266"/>
      <c r="DW102" s="266"/>
      <c r="DX102" s="266"/>
      <c r="DY102" s="266"/>
      <c r="DZ102" s="277"/>
    </row>
    <row r="103" s="32" customFormat="1" ht="45" customHeight="1" spans="1:129">
      <c r="A103" s="33">
        <v>18</v>
      </c>
      <c r="B103" s="218" t="s">
        <v>296</v>
      </c>
      <c r="C103" s="219" t="s">
        <v>297</v>
      </c>
      <c r="D103" s="219">
        <v>1</v>
      </c>
      <c r="E103" s="219">
        <v>100</v>
      </c>
      <c r="F103" s="219">
        <v>30</v>
      </c>
      <c r="G103" s="220"/>
      <c r="H103" s="220"/>
      <c r="I103" s="33"/>
      <c r="J103" s="220"/>
      <c r="K103" s="220"/>
      <c r="L103" s="33"/>
      <c r="M103" s="220"/>
      <c r="N103" s="220"/>
      <c r="O103" s="220"/>
      <c r="P103" s="220"/>
      <c r="Q103" s="220"/>
      <c r="R103" s="220"/>
      <c r="S103" s="220"/>
      <c r="T103" s="220"/>
      <c r="U103" s="33"/>
      <c r="V103" s="220"/>
      <c r="W103" s="220"/>
      <c r="X103" s="220"/>
      <c r="Y103" s="219" t="e">
        <f>#REF!</f>
        <v>#REF!</v>
      </c>
      <c r="Z103" s="219">
        <v>0</v>
      </c>
      <c r="AA103" s="33"/>
      <c r="AB103" s="33"/>
      <c r="AC103" s="33"/>
      <c r="AD103" s="33" t="s">
        <v>298</v>
      </c>
      <c r="AE103" s="33" t="s">
        <v>299</v>
      </c>
      <c r="AF103" s="33">
        <v>0</v>
      </c>
      <c r="AG103" s="33" t="s">
        <v>300</v>
      </c>
      <c r="AH103" s="33" t="s">
        <v>301</v>
      </c>
      <c r="AI103" s="33">
        <v>0</v>
      </c>
      <c r="AJ103" s="219">
        <f>AC103+AC104+AC105+AC106+AF103+AF104+AF105+AF106+AI103</f>
        <v>50</v>
      </c>
      <c r="AK103" s="219">
        <f>AJ103*0.4</f>
        <v>20</v>
      </c>
      <c r="AL103" s="33"/>
      <c r="AM103" s="33"/>
      <c r="AN103" s="33"/>
      <c r="AO103" s="33"/>
      <c r="AP103" s="33"/>
      <c r="AQ103" s="33"/>
      <c r="AR103" s="33"/>
      <c r="AS103" s="33"/>
      <c r="AT103" s="33"/>
      <c r="AU103" s="33"/>
      <c r="AV103" s="33"/>
      <c r="AW103" s="33"/>
      <c r="AX103" s="219">
        <f>AW107+AT107+AQ107+AN107</f>
        <v>0</v>
      </c>
      <c r="AY103" s="219">
        <f>AX103*0.2</f>
        <v>0</v>
      </c>
      <c r="AZ103" s="219">
        <f>(AY103+AK103+Z103)*0.7</f>
        <v>14</v>
      </c>
      <c r="BA103" s="219">
        <f>AZ103+F103</f>
        <v>44</v>
      </c>
      <c r="BB103" s="219"/>
      <c r="BC103" s="33">
        <v>18</v>
      </c>
      <c r="BD103" s="267"/>
      <c r="BE103" s="267"/>
      <c r="BF103" s="267"/>
      <c r="BG103" s="267"/>
      <c r="BH103" s="267"/>
      <c r="BI103" s="267"/>
      <c r="BJ103" s="267"/>
      <c r="BK103" s="267"/>
      <c r="BL103" s="267"/>
      <c r="BM103" s="267"/>
      <c r="BN103" s="267"/>
      <c r="BO103" s="267"/>
      <c r="BP103" s="267"/>
      <c r="BQ103" s="267"/>
      <c r="BR103" s="267"/>
      <c r="BS103" s="267"/>
      <c r="BT103" s="267"/>
      <c r="BU103" s="267"/>
      <c r="BV103" s="267"/>
      <c r="BW103" s="267"/>
      <c r="BX103" s="267"/>
      <c r="BY103" s="267"/>
      <c r="BZ103" s="267"/>
      <c r="CA103" s="267"/>
      <c r="CB103" s="267"/>
      <c r="CC103" s="267"/>
      <c r="CD103" s="267"/>
      <c r="CE103" s="267"/>
      <c r="CF103" s="267"/>
      <c r="CG103" s="267"/>
      <c r="CH103" s="267"/>
      <c r="CI103" s="267"/>
      <c r="CJ103" s="267"/>
      <c r="CK103" s="267"/>
      <c r="CL103" s="267"/>
      <c r="CM103" s="267"/>
      <c r="CN103" s="267"/>
      <c r="CO103" s="267"/>
      <c r="CP103" s="267"/>
      <c r="CQ103" s="267"/>
      <c r="CR103" s="267"/>
      <c r="CS103" s="267"/>
      <c r="CT103" s="267"/>
      <c r="CU103" s="267"/>
      <c r="CV103" s="267"/>
      <c r="CW103" s="267"/>
      <c r="CX103" s="267"/>
      <c r="CY103" s="267"/>
      <c r="CZ103" s="267"/>
      <c r="DA103" s="267"/>
      <c r="DB103" s="267"/>
      <c r="DC103" s="267"/>
      <c r="DD103" s="267"/>
      <c r="DE103" s="267"/>
      <c r="DF103" s="267"/>
      <c r="DG103" s="267"/>
      <c r="DH103" s="267"/>
      <c r="DI103" s="267"/>
      <c r="DJ103" s="267"/>
      <c r="DK103" s="267"/>
      <c r="DL103" s="267"/>
      <c r="DM103" s="267"/>
      <c r="DN103" s="267"/>
      <c r="DO103" s="267"/>
      <c r="DP103" s="267"/>
      <c r="DQ103" s="267"/>
      <c r="DR103" s="267"/>
      <c r="DS103" s="267"/>
      <c r="DT103" s="267"/>
      <c r="DU103" s="267"/>
      <c r="DV103" s="267"/>
      <c r="DW103" s="267"/>
      <c r="DX103" s="267"/>
      <c r="DY103" s="267"/>
    </row>
    <row r="104" s="32" customFormat="1" ht="45" customHeight="1" spans="1:129">
      <c r="A104" s="33"/>
      <c r="B104" s="221"/>
      <c r="C104" s="222"/>
      <c r="D104" s="222"/>
      <c r="E104" s="222"/>
      <c r="F104" s="222"/>
      <c r="G104" s="220"/>
      <c r="H104" s="220"/>
      <c r="I104" s="33"/>
      <c r="J104" s="220"/>
      <c r="K104" s="220"/>
      <c r="L104" s="33"/>
      <c r="M104" s="220"/>
      <c r="N104" s="220"/>
      <c r="O104" s="220"/>
      <c r="P104" s="220"/>
      <c r="Q104" s="220"/>
      <c r="R104" s="220"/>
      <c r="S104" s="220"/>
      <c r="T104" s="220"/>
      <c r="U104" s="33"/>
      <c r="V104" s="220"/>
      <c r="W104" s="220"/>
      <c r="X104" s="220"/>
      <c r="Y104" s="222"/>
      <c r="Z104" s="222"/>
      <c r="AA104" s="33"/>
      <c r="AB104" s="33"/>
      <c r="AC104" s="33"/>
      <c r="AD104" s="33" t="s">
        <v>302</v>
      </c>
      <c r="AE104" s="33" t="s">
        <v>303</v>
      </c>
      <c r="AF104" s="33">
        <v>50</v>
      </c>
      <c r="AG104" s="33"/>
      <c r="AH104" s="33"/>
      <c r="AI104" s="33"/>
      <c r="AJ104" s="222"/>
      <c r="AK104" s="222"/>
      <c r="AL104" s="33"/>
      <c r="AM104" s="33"/>
      <c r="AN104" s="33"/>
      <c r="AO104" s="33"/>
      <c r="AP104" s="33"/>
      <c r="AQ104" s="33"/>
      <c r="AR104" s="33"/>
      <c r="AS104" s="33"/>
      <c r="AT104" s="33"/>
      <c r="AU104" s="33"/>
      <c r="AV104" s="33"/>
      <c r="AW104" s="33"/>
      <c r="AX104" s="222"/>
      <c r="AY104" s="222"/>
      <c r="AZ104" s="222"/>
      <c r="BA104" s="222"/>
      <c r="BB104" s="222"/>
      <c r="BC104" s="33"/>
      <c r="BD104" s="267"/>
      <c r="BE104" s="267"/>
      <c r="BF104" s="267"/>
      <c r="BG104" s="267"/>
      <c r="BH104" s="267"/>
      <c r="BI104" s="267"/>
      <c r="BJ104" s="267"/>
      <c r="BK104" s="267"/>
      <c r="BL104" s="267"/>
      <c r="BM104" s="267"/>
      <c r="BN104" s="267"/>
      <c r="BO104" s="267"/>
      <c r="BP104" s="267"/>
      <c r="BQ104" s="267"/>
      <c r="BR104" s="267"/>
      <c r="BS104" s="267"/>
      <c r="BT104" s="267"/>
      <c r="BU104" s="267"/>
      <c r="BV104" s="267"/>
      <c r="BW104" s="267"/>
      <c r="BX104" s="267"/>
      <c r="BY104" s="267"/>
      <c r="BZ104" s="267"/>
      <c r="CA104" s="267"/>
      <c r="CB104" s="267"/>
      <c r="CC104" s="267"/>
      <c r="CD104" s="267"/>
      <c r="CE104" s="267"/>
      <c r="CF104" s="267"/>
      <c r="CG104" s="267"/>
      <c r="CH104" s="267"/>
      <c r="CI104" s="267"/>
      <c r="CJ104" s="267"/>
      <c r="CK104" s="267"/>
      <c r="CL104" s="267"/>
      <c r="CM104" s="267"/>
      <c r="CN104" s="267"/>
      <c r="CO104" s="267"/>
      <c r="CP104" s="267"/>
      <c r="CQ104" s="267"/>
      <c r="CR104" s="267"/>
      <c r="CS104" s="267"/>
      <c r="CT104" s="267"/>
      <c r="CU104" s="267"/>
      <c r="CV104" s="267"/>
      <c r="CW104" s="267"/>
      <c r="CX104" s="267"/>
      <c r="CY104" s="267"/>
      <c r="CZ104" s="267"/>
      <c r="DA104" s="267"/>
      <c r="DB104" s="267"/>
      <c r="DC104" s="267"/>
      <c r="DD104" s="267"/>
      <c r="DE104" s="267"/>
      <c r="DF104" s="267"/>
      <c r="DG104" s="267"/>
      <c r="DH104" s="267"/>
      <c r="DI104" s="267"/>
      <c r="DJ104" s="267"/>
      <c r="DK104" s="267"/>
      <c r="DL104" s="267"/>
      <c r="DM104" s="267"/>
      <c r="DN104" s="267"/>
      <c r="DO104" s="267"/>
      <c r="DP104" s="267"/>
      <c r="DQ104" s="267"/>
      <c r="DR104" s="267"/>
      <c r="DS104" s="267"/>
      <c r="DT104" s="267"/>
      <c r="DU104" s="267"/>
      <c r="DV104" s="267"/>
      <c r="DW104" s="267"/>
      <c r="DX104" s="267"/>
      <c r="DY104" s="267"/>
    </row>
    <row r="105" s="32" customFormat="1" ht="45" customHeight="1" spans="1:129">
      <c r="A105" s="33"/>
      <c r="B105" s="221"/>
      <c r="C105" s="222"/>
      <c r="D105" s="222"/>
      <c r="E105" s="222"/>
      <c r="F105" s="222"/>
      <c r="G105" s="220"/>
      <c r="H105" s="220"/>
      <c r="I105" s="33"/>
      <c r="J105" s="220"/>
      <c r="K105" s="220"/>
      <c r="L105" s="33"/>
      <c r="M105" s="220"/>
      <c r="N105" s="220"/>
      <c r="O105" s="220"/>
      <c r="P105" s="220"/>
      <c r="Q105" s="220"/>
      <c r="R105" s="220"/>
      <c r="S105" s="220"/>
      <c r="T105" s="220"/>
      <c r="U105" s="33"/>
      <c r="V105" s="220"/>
      <c r="W105" s="220"/>
      <c r="X105" s="220"/>
      <c r="Y105" s="222"/>
      <c r="Z105" s="222"/>
      <c r="AA105" s="33"/>
      <c r="AB105" s="33"/>
      <c r="AC105" s="33"/>
      <c r="AD105" s="33" t="s">
        <v>304</v>
      </c>
      <c r="AE105" s="33" t="s">
        <v>301</v>
      </c>
      <c r="AF105" s="33">
        <v>0</v>
      </c>
      <c r="AG105" s="33"/>
      <c r="AH105" s="33"/>
      <c r="AI105" s="33"/>
      <c r="AJ105" s="222"/>
      <c r="AK105" s="222"/>
      <c r="AL105" s="33"/>
      <c r="AM105" s="33"/>
      <c r="AN105" s="33"/>
      <c r="AO105" s="33"/>
      <c r="AP105" s="33"/>
      <c r="AQ105" s="33"/>
      <c r="AR105" s="33"/>
      <c r="AS105" s="33"/>
      <c r="AT105" s="33"/>
      <c r="AU105" s="33"/>
      <c r="AV105" s="33"/>
      <c r="AW105" s="33"/>
      <c r="AX105" s="222"/>
      <c r="AY105" s="222"/>
      <c r="AZ105" s="222"/>
      <c r="BA105" s="222"/>
      <c r="BB105" s="222"/>
      <c r="BC105" s="33"/>
      <c r="BD105" s="267"/>
      <c r="BE105" s="267"/>
      <c r="BF105" s="267"/>
      <c r="BG105" s="267"/>
      <c r="BH105" s="267"/>
      <c r="BI105" s="267"/>
      <c r="BJ105" s="267"/>
      <c r="BK105" s="267"/>
      <c r="BL105" s="267"/>
      <c r="BM105" s="267"/>
      <c r="BN105" s="267"/>
      <c r="BO105" s="267"/>
      <c r="BP105" s="267"/>
      <c r="BQ105" s="267"/>
      <c r="BR105" s="267"/>
      <c r="BS105" s="267"/>
      <c r="BT105" s="267"/>
      <c r="BU105" s="267"/>
      <c r="BV105" s="267"/>
      <c r="BW105" s="267"/>
      <c r="BX105" s="267"/>
      <c r="BY105" s="267"/>
      <c r="BZ105" s="267"/>
      <c r="CA105" s="267"/>
      <c r="CB105" s="267"/>
      <c r="CC105" s="267"/>
      <c r="CD105" s="267"/>
      <c r="CE105" s="267"/>
      <c r="CF105" s="267"/>
      <c r="CG105" s="267"/>
      <c r="CH105" s="267"/>
      <c r="CI105" s="267"/>
      <c r="CJ105" s="267"/>
      <c r="CK105" s="267"/>
      <c r="CL105" s="267"/>
      <c r="CM105" s="267"/>
      <c r="CN105" s="267"/>
      <c r="CO105" s="267"/>
      <c r="CP105" s="267"/>
      <c r="CQ105" s="267"/>
      <c r="CR105" s="267"/>
      <c r="CS105" s="267"/>
      <c r="CT105" s="267"/>
      <c r="CU105" s="267"/>
      <c r="CV105" s="267"/>
      <c r="CW105" s="267"/>
      <c r="CX105" s="267"/>
      <c r="CY105" s="267"/>
      <c r="CZ105" s="267"/>
      <c r="DA105" s="267"/>
      <c r="DB105" s="267"/>
      <c r="DC105" s="267"/>
      <c r="DD105" s="267"/>
      <c r="DE105" s="267"/>
      <c r="DF105" s="267"/>
      <c r="DG105" s="267"/>
      <c r="DH105" s="267"/>
      <c r="DI105" s="267"/>
      <c r="DJ105" s="267"/>
      <c r="DK105" s="267"/>
      <c r="DL105" s="267"/>
      <c r="DM105" s="267"/>
      <c r="DN105" s="267"/>
      <c r="DO105" s="267"/>
      <c r="DP105" s="267"/>
      <c r="DQ105" s="267"/>
      <c r="DR105" s="267"/>
      <c r="DS105" s="267"/>
      <c r="DT105" s="267"/>
      <c r="DU105" s="267"/>
      <c r="DV105" s="267"/>
      <c r="DW105" s="267"/>
      <c r="DX105" s="267"/>
      <c r="DY105" s="267"/>
    </row>
    <row r="106" s="32" customFormat="1" ht="45" customHeight="1" spans="1:129">
      <c r="A106" s="33"/>
      <c r="B106" s="221"/>
      <c r="C106" s="222"/>
      <c r="D106" s="222"/>
      <c r="E106" s="222"/>
      <c r="F106" s="222"/>
      <c r="G106" s="220"/>
      <c r="H106" s="220"/>
      <c r="I106" s="33"/>
      <c r="J106" s="220"/>
      <c r="K106" s="220"/>
      <c r="L106" s="33"/>
      <c r="M106" s="220"/>
      <c r="N106" s="220"/>
      <c r="O106" s="220"/>
      <c r="P106" s="220"/>
      <c r="Q106" s="220"/>
      <c r="R106" s="220"/>
      <c r="S106" s="220"/>
      <c r="T106" s="220"/>
      <c r="U106" s="33"/>
      <c r="V106" s="220"/>
      <c r="W106" s="220"/>
      <c r="X106" s="220"/>
      <c r="Y106" s="222"/>
      <c r="Z106" s="222"/>
      <c r="AA106" s="33"/>
      <c r="AB106" s="33"/>
      <c r="AC106" s="33"/>
      <c r="AD106" s="33" t="s">
        <v>305</v>
      </c>
      <c r="AE106" s="33" t="s">
        <v>306</v>
      </c>
      <c r="AF106" s="33">
        <v>0</v>
      </c>
      <c r="AG106" s="33"/>
      <c r="AH106" s="33"/>
      <c r="AI106" s="33"/>
      <c r="AJ106" s="222"/>
      <c r="AK106" s="222"/>
      <c r="AL106" s="33"/>
      <c r="AM106" s="33"/>
      <c r="AN106" s="33"/>
      <c r="AO106" s="33"/>
      <c r="AP106" s="33"/>
      <c r="AQ106" s="33"/>
      <c r="AR106" s="33"/>
      <c r="AS106" s="33"/>
      <c r="AT106" s="33"/>
      <c r="AU106" s="33"/>
      <c r="AV106" s="33"/>
      <c r="AW106" s="33"/>
      <c r="AX106" s="222"/>
      <c r="AY106" s="222"/>
      <c r="AZ106" s="222"/>
      <c r="BA106" s="222"/>
      <c r="BB106" s="222"/>
      <c r="BC106" s="33"/>
      <c r="BD106" s="267"/>
      <c r="BE106" s="267"/>
      <c r="BF106" s="267"/>
      <c r="BG106" s="267"/>
      <c r="BH106" s="267"/>
      <c r="BI106" s="267"/>
      <c r="BJ106" s="267"/>
      <c r="BK106" s="267"/>
      <c r="BL106" s="267"/>
      <c r="BM106" s="267"/>
      <c r="BN106" s="267"/>
      <c r="BO106" s="267"/>
      <c r="BP106" s="267"/>
      <c r="BQ106" s="267"/>
      <c r="BR106" s="267"/>
      <c r="BS106" s="267"/>
      <c r="BT106" s="267"/>
      <c r="BU106" s="267"/>
      <c r="BV106" s="267"/>
      <c r="BW106" s="267"/>
      <c r="BX106" s="267"/>
      <c r="BY106" s="267"/>
      <c r="BZ106" s="267"/>
      <c r="CA106" s="267"/>
      <c r="CB106" s="267"/>
      <c r="CC106" s="267"/>
      <c r="CD106" s="267"/>
      <c r="CE106" s="267"/>
      <c r="CF106" s="267"/>
      <c r="CG106" s="267"/>
      <c r="CH106" s="267"/>
      <c r="CI106" s="267"/>
      <c r="CJ106" s="267"/>
      <c r="CK106" s="267"/>
      <c r="CL106" s="267"/>
      <c r="CM106" s="267"/>
      <c r="CN106" s="267"/>
      <c r="CO106" s="267"/>
      <c r="CP106" s="267"/>
      <c r="CQ106" s="267"/>
      <c r="CR106" s="267"/>
      <c r="CS106" s="267"/>
      <c r="CT106" s="267"/>
      <c r="CU106" s="267"/>
      <c r="CV106" s="267"/>
      <c r="CW106" s="267"/>
      <c r="CX106" s="267"/>
      <c r="CY106" s="267"/>
      <c r="CZ106" s="267"/>
      <c r="DA106" s="267"/>
      <c r="DB106" s="267"/>
      <c r="DC106" s="267"/>
      <c r="DD106" s="267"/>
      <c r="DE106" s="267"/>
      <c r="DF106" s="267"/>
      <c r="DG106" s="267"/>
      <c r="DH106" s="267"/>
      <c r="DI106" s="267"/>
      <c r="DJ106" s="267"/>
      <c r="DK106" s="267"/>
      <c r="DL106" s="267"/>
      <c r="DM106" s="267"/>
      <c r="DN106" s="267"/>
      <c r="DO106" s="267"/>
      <c r="DP106" s="267"/>
      <c r="DQ106" s="267"/>
      <c r="DR106" s="267"/>
      <c r="DS106" s="267"/>
      <c r="DT106" s="267"/>
      <c r="DU106" s="267"/>
      <c r="DV106" s="267"/>
      <c r="DW106" s="267"/>
      <c r="DX106" s="267"/>
      <c r="DY106" s="267"/>
    </row>
    <row r="107" s="33" customFormat="1" ht="16" customHeight="1" spans="2:130">
      <c r="B107" s="223"/>
      <c r="C107" s="224"/>
      <c r="D107" s="224"/>
      <c r="E107" s="224"/>
      <c r="F107" s="224"/>
      <c r="H107" s="33" t="s">
        <v>60</v>
      </c>
      <c r="I107" s="33">
        <f>SUM(I103:I106)</f>
        <v>0</v>
      </c>
      <c r="K107" s="33" t="s">
        <v>60</v>
      </c>
      <c r="L107" s="33">
        <f>SUM(L103:L106)</f>
        <v>0</v>
      </c>
      <c r="N107" s="33" t="s">
        <v>60</v>
      </c>
      <c r="O107" s="33">
        <f>SUM(O103:O106)</f>
        <v>0</v>
      </c>
      <c r="Q107" s="33" t="s">
        <v>60</v>
      </c>
      <c r="R107" s="33">
        <f>SUM(R103:R106)</f>
        <v>0</v>
      </c>
      <c r="T107" s="33" t="s">
        <v>60</v>
      </c>
      <c r="U107" s="33">
        <f>SUM(U103:U106)</f>
        <v>0</v>
      </c>
      <c r="X107" s="33">
        <f>SUM(X103:X106)</f>
        <v>0</v>
      </c>
      <c r="Y107" s="224"/>
      <c r="Z107" s="224"/>
      <c r="AB107" s="33" t="s">
        <v>60</v>
      </c>
      <c r="AC107" s="33">
        <f>SUM(AC103:AC106)</f>
        <v>0</v>
      </c>
      <c r="AE107" s="33" t="s">
        <v>60</v>
      </c>
      <c r="AF107" s="33">
        <f>SUM(AF103:AF106)</f>
        <v>50</v>
      </c>
      <c r="AH107" s="33" t="s">
        <v>60</v>
      </c>
      <c r="AI107" s="33">
        <f>SUM(AI103:AI106)</f>
        <v>0</v>
      </c>
      <c r="AJ107" s="224"/>
      <c r="AK107" s="224"/>
      <c r="AM107" s="33" t="s">
        <v>60</v>
      </c>
      <c r="AN107" s="33">
        <f>SUM(AN103:AN106)</f>
        <v>0</v>
      </c>
      <c r="AP107" s="33" t="s">
        <v>60</v>
      </c>
      <c r="AQ107" s="33">
        <f>SUM(AQ103:AQ106)</f>
        <v>0</v>
      </c>
      <c r="AS107" s="33" t="s">
        <v>60</v>
      </c>
      <c r="AT107" s="33">
        <f>SUM(AT103:AT106)</f>
        <v>0</v>
      </c>
      <c r="AV107" s="33" t="s">
        <v>60</v>
      </c>
      <c r="AW107" s="33">
        <f>SUM(AW103:AW106)</f>
        <v>0</v>
      </c>
      <c r="AX107" s="224"/>
      <c r="AY107" s="224"/>
      <c r="AZ107" s="224"/>
      <c r="BA107" s="224"/>
      <c r="BB107" s="224"/>
      <c r="BC107" s="33"/>
      <c r="BD107" s="268"/>
      <c r="BE107" s="268"/>
      <c r="BF107" s="268"/>
      <c r="BG107" s="268"/>
      <c r="BH107" s="268"/>
      <c r="BI107" s="268"/>
      <c r="BJ107" s="268"/>
      <c r="BK107" s="268"/>
      <c r="BL107" s="268"/>
      <c r="BM107" s="268"/>
      <c r="BN107" s="268"/>
      <c r="BO107" s="268"/>
      <c r="BP107" s="268"/>
      <c r="BQ107" s="268"/>
      <c r="BR107" s="268"/>
      <c r="BS107" s="268"/>
      <c r="BT107" s="268"/>
      <c r="BU107" s="268"/>
      <c r="BV107" s="268"/>
      <c r="BW107" s="268"/>
      <c r="BX107" s="268"/>
      <c r="BY107" s="268"/>
      <c r="BZ107" s="268"/>
      <c r="CA107" s="268"/>
      <c r="CB107" s="268"/>
      <c r="CC107" s="268"/>
      <c r="CD107" s="268"/>
      <c r="CE107" s="268"/>
      <c r="CF107" s="268"/>
      <c r="CG107" s="268"/>
      <c r="CH107" s="268"/>
      <c r="CI107" s="268"/>
      <c r="CJ107" s="268"/>
      <c r="CK107" s="268"/>
      <c r="CL107" s="268"/>
      <c r="CM107" s="268"/>
      <c r="CN107" s="268"/>
      <c r="CO107" s="268"/>
      <c r="CP107" s="268"/>
      <c r="CQ107" s="268"/>
      <c r="CR107" s="268"/>
      <c r="CS107" s="268"/>
      <c r="CT107" s="268"/>
      <c r="CU107" s="268"/>
      <c r="CV107" s="268"/>
      <c r="CW107" s="268"/>
      <c r="CX107" s="268"/>
      <c r="CY107" s="268"/>
      <c r="CZ107" s="268"/>
      <c r="DA107" s="268"/>
      <c r="DB107" s="268"/>
      <c r="DC107" s="268"/>
      <c r="DD107" s="268"/>
      <c r="DE107" s="268"/>
      <c r="DF107" s="268"/>
      <c r="DG107" s="268"/>
      <c r="DH107" s="268"/>
      <c r="DI107" s="268"/>
      <c r="DJ107" s="268"/>
      <c r="DK107" s="268"/>
      <c r="DL107" s="268"/>
      <c r="DM107" s="268"/>
      <c r="DN107" s="268"/>
      <c r="DO107" s="268"/>
      <c r="DP107" s="268"/>
      <c r="DQ107" s="268"/>
      <c r="DR107" s="268"/>
      <c r="DS107" s="268"/>
      <c r="DT107" s="268"/>
      <c r="DU107" s="268"/>
      <c r="DV107" s="268"/>
      <c r="DW107" s="268"/>
      <c r="DX107" s="268"/>
      <c r="DY107" s="268"/>
      <c r="DZ107" s="278"/>
    </row>
    <row r="108" s="14" customFormat="1" ht="107" customHeight="1" spans="1:55">
      <c r="A108" s="70">
        <v>19</v>
      </c>
      <c r="B108" s="70" t="s">
        <v>307</v>
      </c>
      <c r="C108" s="72" t="s">
        <v>308</v>
      </c>
      <c r="D108" s="72">
        <v>20</v>
      </c>
      <c r="E108" s="72">
        <v>5</v>
      </c>
      <c r="F108" s="73">
        <f>E108*0.3</f>
        <v>1.5</v>
      </c>
      <c r="G108" s="70" t="s">
        <v>309</v>
      </c>
      <c r="H108" s="70" t="s">
        <v>157</v>
      </c>
      <c r="I108" s="70">
        <v>30</v>
      </c>
      <c r="M108" s="70"/>
      <c r="N108" s="70"/>
      <c r="O108" s="70"/>
      <c r="P108" s="70"/>
      <c r="Q108" s="70"/>
      <c r="R108" s="70"/>
      <c r="S108" s="70"/>
      <c r="T108" s="70"/>
      <c r="U108" s="70"/>
      <c r="V108" s="70"/>
      <c r="W108" s="70"/>
      <c r="X108" s="70"/>
      <c r="Y108" s="73">
        <f>X113+R113+O113+L113+I113+U113</f>
        <v>30</v>
      </c>
      <c r="Z108" s="72">
        <f>Y108*0.4</f>
        <v>12</v>
      </c>
      <c r="AA108" s="70" t="s">
        <v>310</v>
      </c>
      <c r="AB108" s="70" t="s">
        <v>311</v>
      </c>
      <c r="AC108" s="70">
        <v>80</v>
      </c>
      <c r="AD108" s="70"/>
      <c r="AE108" s="70"/>
      <c r="AF108" s="70"/>
      <c r="AG108" s="70" t="s">
        <v>312</v>
      </c>
      <c r="AH108" s="70" t="s">
        <v>313</v>
      </c>
      <c r="AI108" s="70">
        <v>18</v>
      </c>
      <c r="AJ108" s="73">
        <f>AI113+AF113+AC113</f>
        <v>98</v>
      </c>
      <c r="AK108" s="72">
        <f>AJ108*0.4</f>
        <v>39.2</v>
      </c>
      <c r="AL108" s="70"/>
      <c r="AM108" s="70"/>
      <c r="AN108" s="70"/>
      <c r="AO108" s="70" t="s">
        <v>314</v>
      </c>
      <c r="AP108" s="70" t="s">
        <v>315</v>
      </c>
      <c r="AQ108" s="70">
        <v>8</v>
      </c>
      <c r="AR108" s="70"/>
      <c r="AS108" s="70"/>
      <c r="AT108" s="70"/>
      <c r="AU108" s="70"/>
      <c r="AV108" s="70"/>
      <c r="AW108" s="70"/>
      <c r="AX108" s="73">
        <f>AW113+AT113+AQ113+AN113</f>
        <v>8</v>
      </c>
      <c r="AY108" s="72">
        <f>AX108*0.2</f>
        <v>1.6</v>
      </c>
      <c r="AZ108" s="72">
        <f>(AY108+AK108+Z108)*0.7</f>
        <v>36.96</v>
      </c>
      <c r="BA108" s="72">
        <f>AZ108+F108</f>
        <v>38.46</v>
      </c>
      <c r="BB108" s="72">
        <f>BA108*1.6</f>
        <v>61.536</v>
      </c>
      <c r="BC108" s="70">
        <v>19</v>
      </c>
    </row>
    <row r="109" s="14" customFormat="1" ht="105" customHeight="1" spans="1:55">
      <c r="A109" s="70"/>
      <c r="B109" s="70"/>
      <c r="C109" s="76"/>
      <c r="D109" s="76"/>
      <c r="E109" s="76"/>
      <c r="F109" s="77"/>
      <c r="G109" s="70" t="s">
        <v>316</v>
      </c>
      <c r="H109" s="70" t="s">
        <v>317</v>
      </c>
      <c r="I109" s="70">
        <v>0</v>
      </c>
      <c r="J109" s="70"/>
      <c r="K109" s="70"/>
      <c r="L109" s="70"/>
      <c r="M109" s="70"/>
      <c r="N109" s="70"/>
      <c r="O109" s="70"/>
      <c r="P109" s="70"/>
      <c r="Q109" s="70"/>
      <c r="R109" s="70"/>
      <c r="S109" s="70"/>
      <c r="T109" s="70"/>
      <c r="U109" s="70"/>
      <c r="V109" s="70"/>
      <c r="W109" s="70"/>
      <c r="X109" s="70"/>
      <c r="Y109" s="77"/>
      <c r="Z109" s="76"/>
      <c r="AA109" s="70"/>
      <c r="AB109" s="70"/>
      <c r="AC109" s="70"/>
      <c r="AD109" s="70"/>
      <c r="AE109" s="70"/>
      <c r="AF109" s="70"/>
      <c r="AG109" s="70"/>
      <c r="AH109" s="70"/>
      <c r="AI109" s="70"/>
      <c r="AJ109" s="77"/>
      <c r="AK109" s="76"/>
      <c r="AL109" s="70"/>
      <c r="AM109" s="70"/>
      <c r="AN109" s="70"/>
      <c r="AO109" s="70"/>
      <c r="AP109" s="70"/>
      <c r="AQ109" s="70"/>
      <c r="AR109" s="70"/>
      <c r="AS109" s="70"/>
      <c r="AT109" s="70"/>
      <c r="AU109" s="70"/>
      <c r="AV109" s="70"/>
      <c r="AW109" s="70"/>
      <c r="AX109" s="77"/>
      <c r="AY109" s="76"/>
      <c r="AZ109" s="76"/>
      <c r="BA109" s="76"/>
      <c r="BB109" s="76"/>
      <c r="BC109" s="70"/>
    </row>
    <row r="110" s="14" customFormat="1" ht="16" customHeight="1" spans="1:55">
      <c r="A110" s="70"/>
      <c r="B110" s="70"/>
      <c r="C110" s="76"/>
      <c r="D110" s="76"/>
      <c r="E110" s="76"/>
      <c r="F110" s="77"/>
      <c r="G110" s="70"/>
      <c r="H110" s="70"/>
      <c r="I110" s="70"/>
      <c r="J110" s="70"/>
      <c r="K110" s="70"/>
      <c r="L110" s="70"/>
      <c r="M110" s="70"/>
      <c r="N110" s="70"/>
      <c r="O110" s="70"/>
      <c r="P110" s="70"/>
      <c r="Q110" s="70"/>
      <c r="R110" s="70"/>
      <c r="S110" s="70"/>
      <c r="T110" s="70"/>
      <c r="U110" s="70"/>
      <c r="V110" s="70"/>
      <c r="W110" s="70"/>
      <c r="X110" s="70"/>
      <c r="Y110" s="77"/>
      <c r="Z110" s="76"/>
      <c r="AA110" s="70"/>
      <c r="AB110" s="70"/>
      <c r="AC110" s="70"/>
      <c r="AD110" s="70"/>
      <c r="AE110" s="70"/>
      <c r="AF110" s="70"/>
      <c r="AG110" s="70"/>
      <c r="AH110" s="70"/>
      <c r="AI110" s="70"/>
      <c r="AJ110" s="77"/>
      <c r="AK110" s="76"/>
      <c r="AL110" s="70"/>
      <c r="AM110" s="70"/>
      <c r="AN110" s="70"/>
      <c r="AO110" s="70"/>
      <c r="AP110" s="70"/>
      <c r="AQ110" s="70"/>
      <c r="AR110" s="70"/>
      <c r="AS110" s="70"/>
      <c r="AT110" s="70"/>
      <c r="AU110" s="70"/>
      <c r="AV110" s="70"/>
      <c r="AW110" s="70"/>
      <c r="AX110" s="77"/>
      <c r="AY110" s="76"/>
      <c r="AZ110" s="76"/>
      <c r="BA110" s="76"/>
      <c r="BB110" s="76"/>
      <c r="BC110" s="70"/>
    </row>
    <row r="111" s="14" customFormat="1" ht="16" customHeight="1" spans="1:55">
      <c r="A111" s="70"/>
      <c r="B111" s="70"/>
      <c r="C111" s="76"/>
      <c r="D111" s="76"/>
      <c r="E111" s="76"/>
      <c r="F111" s="77"/>
      <c r="G111" s="70"/>
      <c r="H111" s="70"/>
      <c r="I111" s="70"/>
      <c r="J111" s="70"/>
      <c r="K111" s="70"/>
      <c r="L111" s="70"/>
      <c r="M111" s="70"/>
      <c r="N111" s="70"/>
      <c r="O111" s="70"/>
      <c r="P111" s="70"/>
      <c r="Q111" s="70"/>
      <c r="R111" s="70"/>
      <c r="S111" s="70"/>
      <c r="T111" s="70"/>
      <c r="U111" s="70"/>
      <c r="V111" s="70"/>
      <c r="W111" s="70"/>
      <c r="X111" s="70"/>
      <c r="Y111" s="77"/>
      <c r="Z111" s="76"/>
      <c r="AA111" s="70"/>
      <c r="AB111" s="70"/>
      <c r="AC111" s="70"/>
      <c r="AD111" s="70"/>
      <c r="AE111" s="70"/>
      <c r="AF111" s="70"/>
      <c r="AG111" s="70"/>
      <c r="AH111" s="70"/>
      <c r="AI111" s="70"/>
      <c r="AJ111" s="77"/>
      <c r="AK111" s="76"/>
      <c r="AL111" s="70"/>
      <c r="AM111" s="70"/>
      <c r="AN111" s="70"/>
      <c r="AO111" s="70"/>
      <c r="AP111" s="70"/>
      <c r="AQ111" s="70"/>
      <c r="AR111" s="70"/>
      <c r="AS111" s="70"/>
      <c r="AT111" s="70"/>
      <c r="AU111" s="70"/>
      <c r="AV111" s="70"/>
      <c r="AW111" s="70"/>
      <c r="AX111" s="77"/>
      <c r="AY111" s="76"/>
      <c r="AZ111" s="76"/>
      <c r="BA111" s="76"/>
      <c r="BB111" s="76"/>
      <c r="BC111" s="70"/>
    </row>
    <row r="112" s="14" customFormat="1" ht="16" customHeight="1" spans="1:55">
      <c r="A112" s="70"/>
      <c r="B112" s="70"/>
      <c r="C112" s="76"/>
      <c r="D112" s="76"/>
      <c r="E112" s="76"/>
      <c r="F112" s="77"/>
      <c r="G112" s="72"/>
      <c r="H112" s="72"/>
      <c r="I112" s="72"/>
      <c r="J112" s="72"/>
      <c r="K112" s="72"/>
      <c r="L112" s="72"/>
      <c r="M112" s="72"/>
      <c r="N112" s="72"/>
      <c r="O112" s="72"/>
      <c r="P112" s="72"/>
      <c r="Q112" s="72"/>
      <c r="R112" s="72"/>
      <c r="S112" s="72"/>
      <c r="T112" s="72"/>
      <c r="U112" s="72"/>
      <c r="V112" s="72"/>
      <c r="W112" s="72"/>
      <c r="X112" s="72"/>
      <c r="Y112" s="77"/>
      <c r="Z112" s="76"/>
      <c r="AA112" s="72"/>
      <c r="AB112" s="72"/>
      <c r="AC112" s="72"/>
      <c r="AD112" s="72"/>
      <c r="AE112" s="72"/>
      <c r="AF112" s="72"/>
      <c r="AG112" s="72"/>
      <c r="AH112" s="72"/>
      <c r="AI112" s="72"/>
      <c r="AJ112" s="77"/>
      <c r="AK112" s="76"/>
      <c r="AL112" s="72"/>
      <c r="AM112" s="72"/>
      <c r="AN112" s="72"/>
      <c r="AO112" s="72"/>
      <c r="AP112" s="72"/>
      <c r="AQ112" s="72"/>
      <c r="AR112" s="72"/>
      <c r="AS112" s="72"/>
      <c r="AT112" s="72"/>
      <c r="AU112" s="72"/>
      <c r="AV112" s="72"/>
      <c r="AW112" s="72"/>
      <c r="AX112" s="77"/>
      <c r="AY112" s="76"/>
      <c r="AZ112" s="76"/>
      <c r="BA112" s="76"/>
      <c r="BB112" s="76"/>
      <c r="BC112" s="70"/>
    </row>
    <row r="113" s="15" customFormat="1" ht="16" customHeight="1" spans="1:130">
      <c r="A113" s="70"/>
      <c r="B113" s="70"/>
      <c r="C113" s="79"/>
      <c r="D113" s="79"/>
      <c r="E113" s="79"/>
      <c r="F113" s="80"/>
      <c r="G113" s="13"/>
      <c r="H113" s="13" t="s">
        <v>60</v>
      </c>
      <c r="I113" s="13">
        <f>SUM(I108:I112)</f>
        <v>30</v>
      </c>
      <c r="K113" s="13" t="s">
        <v>60</v>
      </c>
      <c r="L113" s="13">
        <f>SUM(L108:L112)</f>
        <v>0</v>
      </c>
      <c r="M113" s="13"/>
      <c r="N113" s="13" t="s">
        <v>60</v>
      </c>
      <c r="O113" s="13">
        <f>SUM(O108:O112)</f>
        <v>0</v>
      </c>
      <c r="P113" s="13"/>
      <c r="Q113" s="13" t="s">
        <v>60</v>
      </c>
      <c r="R113" s="13">
        <f>SUM(R108:R112)</f>
        <v>0</v>
      </c>
      <c r="S113" s="13"/>
      <c r="T113" s="13" t="s">
        <v>60</v>
      </c>
      <c r="U113" s="13">
        <f>SUM(U108:U112)</f>
        <v>0</v>
      </c>
      <c r="V113" s="13"/>
      <c r="W113" s="13"/>
      <c r="X113" s="13">
        <f>SUM(X108:X112)</f>
        <v>0</v>
      </c>
      <c r="Y113" s="80"/>
      <c r="Z113" s="79"/>
      <c r="AA113" s="13"/>
      <c r="AB113" s="13" t="s">
        <v>60</v>
      </c>
      <c r="AC113" s="13">
        <f>SUM(AC108:AC112)</f>
        <v>80</v>
      </c>
      <c r="AD113" s="13"/>
      <c r="AE113" s="13" t="s">
        <v>60</v>
      </c>
      <c r="AF113" s="13">
        <f>SUM(AF108:AF112)</f>
        <v>0</v>
      </c>
      <c r="AG113" s="13"/>
      <c r="AH113" s="13" t="s">
        <v>60</v>
      </c>
      <c r="AI113" s="13">
        <f>SUM(AI108:AI112)</f>
        <v>18</v>
      </c>
      <c r="AJ113" s="80"/>
      <c r="AK113" s="79"/>
      <c r="AL113" s="13"/>
      <c r="AM113" s="13" t="s">
        <v>60</v>
      </c>
      <c r="AN113" s="13">
        <f>SUM(AN108:AN112)</f>
        <v>0</v>
      </c>
      <c r="AO113" s="13"/>
      <c r="AP113" s="13" t="s">
        <v>60</v>
      </c>
      <c r="AQ113" s="13">
        <f>SUM(AQ108:AQ112)</f>
        <v>8</v>
      </c>
      <c r="AR113" s="13"/>
      <c r="AS113" s="13" t="s">
        <v>60</v>
      </c>
      <c r="AT113" s="13">
        <f>SUM(AT108:AT112)</f>
        <v>0</v>
      </c>
      <c r="AU113" s="13"/>
      <c r="AV113" s="13" t="s">
        <v>60</v>
      </c>
      <c r="AW113" s="13">
        <f>SUM(AW108:AW112)</f>
        <v>0</v>
      </c>
      <c r="AX113" s="80"/>
      <c r="AY113" s="79"/>
      <c r="AZ113" s="79"/>
      <c r="BA113" s="79"/>
      <c r="BB113" s="79"/>
      <c r="BC113" s="70"/>
      <c r="BD113" s="169"/>
      <c r="BE113" s="169"/>
      <c r="BF113" s="169"/>
      <c r="BG113" s="169"/>
      <c r="BH113" s="169"/>
      <c r="BI113" s="169"/>
      <c r="BJ113" s="169"/>
      <c r="BK113" s="169"/>
      <c r="BL113" s="169"/>
      <c r="BM113" s="169"/>
      <c r="BN113" s="169"/>
      <c r="BO113" s="169"/>
      <c r="BP113" s="169"/>
      <c r="BQ113" s="169"/>
      <c r="BR113" s="169"/>
      <c r="BS113" s="169"/>
      <c r="BT113" s="169"/>
      <c r="BU113" s="169"/>
      <c r="BV113" s="169"/>
      <c r="BW113" s="169"/>
      <c r="BX113" s="169"/>
      <c r="BY113" s="169"/>
      <c r="BZ113" s="169"/>
      <c r="CA113" s="169"/>
      <c r="CB113" s="169"/>
      <c r="CC113" s="169"/>
      <c r="CD113" s="169"/>
      <c r="CE113" s="169"/>
      <c r="CF113" s="169"/>
      <c r="CG113" s="169"/>
      <c r="CH113" s="169"/>
      <c r="CI113" s="169"/>
      <c r="CJ113" s="169"/>
      <c r="CK113" s="169"/>
      <c r="CL113" s="169"/>
      <c r="CM113" s="169"/>
      <c r="CN113" s="169"/>
      <c r="CO113" s="169"/>
      <c r="CP113" s="169"/>
      <c r="CQ113" s="169"/>
      <c r="CR113" s="169"/>
      <c r="CS113" s="169"/>
      <c r="CT113" s="169"/>
      <c r="CU113" s="169"/>
      <c r="CV113" s="169"/>
      <c r="CW113" s="169"/>
      <c r="CX113" s="169"/>
      <c r="CY113" s="169"/>
      <c r="CZ113" s="169"/>
      <c r="DA113" s="169"/>
      <c r="DB113" s="169"/>
      <c r="DC113" s="169"/>
      <c r="DD113" s="169"/>
      <c r="DE113" s="169"/>
      <c r="DF113" s="169"/>
      <c r="DG113" s="169"/>
      <c r="DH113" s="169"/>
      <c r="DI113" s="169"/>
      <c r="DJ113" s="169"/>
      <c r="DK113" s="169"/>
      <c r="DL113" s="169"/>
      <c r="DM113" s="169"/>
      <c r="DN113" s="169"/>
      <c r="DO113" s="169"/>
      <c r="DP113" s="169"/>
      <c r="DQ113" s="169"/>
      <c r="DR113" s="169"/>
      <c r="DS113" s="169"/>
      <c r="DT113" s="169"/>
      <c r="DU113" s="169"/>
      <c r="DV113" s="169"/>
      <c r="DW113" s="169"/>
      <c r="DX113" s="169"/>
      <c r="DY113" s="169"/>
      <c r="DZ113" s="173"/>
    </row>
    <row r="114" s="34" customFormat="1" ht="99" customHeight="1" spans="1:55">
      <c r="A114" s="225">
        <v>20</v>
      </c>
      <c r="B114" s="226" t="s">
        <v>318</v>
      </c>
      <c r="C114" s="226" t="s">
        <v>319</v>
      </c>
      <c r="D114" s="225">
        <v>15</v>
      </c>
      <c r="E114" s="225">
        <v>30</v>
      </c>
      <c r="F114" s="227">
        <f>E114*0.3</f>
        <v>9</v>
      </c>
      <c r="G114" s="70" t="s">
        <v>320</v>
      </c>
      <c r="H114" s="70" t="s">
        <v>321</v>
      </c>
      <c r="I114" s="225">
        <v>30</v>
      </c>
      <c r="J114" s="225"/>
      <c r="K114" s="225"/>
      <c r="L114" s="225"/>
      <c r="M114" s="225"/>
      <c r="N114" s="225"/>
      <c r="O114" s="225"/>
      <c r="P114" s="225"/>
      <c r="Q114" s="225"/>
      <c r="R114" s="225"/>
      <c r="S114" s="225"/>
      <c r="T114" s="225"/>
      <c r="U114" s="225"/>
      <c r="V114" s="226"/>
      <c r="W114" s="226"/>
      <c r="X114" s="225"/>
      <c r="Y114" s="227">
        <f>X119+R119+O119+L119+I119+U119</f>
        <v>30</v>
      </c>
      <c r="Z114" s="225">
        <f>Y114*0.4</f>
        <v>12</v>
      </c>
      <c r="AA114" s="225"/>
      <c r="AB114" s="225"/>
      <c r="AC114" s="225"/>
      <c r="AD114" s="225"/>
      <c r="AE114" s="225"/>
      <c r="AF114" s="225"/>
      <c r="AG114" s="70" t="s">
        <v>265</v>
      </c>
      <c r="AH114" s="70" t="s">
        <v>322</v>
      </c>
      <c r="AI114" s="225">
        <v>18</v>
      </c>
      <c r="AJ114" s="227">
        <f>AI119+AF119+AC119</f>
        <v>32.4</v>
      </c>
      <c r="AK114" s="225">
        <f>AJ114*0.4</f>
        <v>12.96</v>
      </c>
      <c r="AL114" s="225"/>
      <c r="AM114" s="225"/>
      <c r="AN114" s="225"/>
      <c r="AO114" s="70" t="s">
        <v>323</v>
      </c>
      <c r="AP114" s="70" t="s">
        <v>269</v>
      </c>
      <c r="AQ114" s="225">
        <v>0</v>
      </c>
      <c r="AR114" s="225"/>
      <c r="AS114" s="225"/>
      <c r="AT114" s="225"/>
      <c r="AU114" s="225"/>
      <c r="AV114" s="225"/>
      <c r="AW114" s="225"/>
      <c r="AX114" s="227">
        <f>AW119+AT119+AQ119+AN119</f>
        <v>0</v>
      </c>
      <c r="AY114" s="225">
        <f>AX114*0.2</f>
        <v>0</v>
      </c>
      <c r="AZ114" s="225">
        <f>(AY114+AK114+Z114)*0.7</f>
        <v>17.472</v>
      </c>
      <c r="BA114" s="225">
        <f>AZ114+F114</f>
        <v>26.472</v>
      </c>
      <c r="BB114" s="241">
        <f>BA114*1.6</f>
        <v>42.3552</v>
      </c>
      <c r="BC114" s="236">
        <v>20</v>
      </c>
    </row>
    <row r="115" s="34" customFormat="1" ht="133" customHeight="1" spans="1:55">
      <c r="A115" s="225"/>
      <c r="B115" s="225"/>
      <c r="C115" s="225"/>
      <c r="D115" s="225"/>
      <c r="E115" s="225"/>
      <c r="F115" s="227"/>
      <c r="G115" s="225"/>
      <c r="H115" s="225"/>
      <c r="I115" s="225"/>
      <c r="J115" s="225"/>
      <c r="K115" s="225"/>
      <c r="L115" s="225"/>
      <c r="M115" s="225"/>
      <c r="N115" s="225"/>
      <c r="O115" s="225"/>
      <c r="P115" s="225"/>
      <c r="Q115" s="225"/>
      <c r="R115" s="225"/>
      <c r="S115" s="225"/>
      <c r="T115" s="225"/>
      <c r="U115" s="225"/>
      <c r="V115" s="225"/>
      <c r="W115" s="225"/>
      <c r="X115" s="225"/>
      <c r="Y115" s="227"/>
      <c r="Z115" s="225"/>
      <c r="AA115" s="225"/>
      <c r="AB115" s="225"/>
      <c r="AC115" s="225"/>
      <c r="AD115" s="226"/>
      <c r="AE115" s="226"/>
      <c r="AF115" s="225"/>
      <c r="AG115" s="117" t="s">
        <v>272</v>
      </c>
      <c r="AH115" s="117" t="s">
        <v>324</v>
      </c>
      <c r="AI115" s="255">
        <v>14.4</v>
      </c>
      <c r="AJ115" s="227"/>
      <c r="AK115" s="225"/>
      <c r="AL115" s="225"/>
      <c r="AM115" s="225"/>
      <c r="AN115" s="225"/>
      <c r="AO115" s="225"/>
      <c r="AP115" s="225"/>
      <c r="AQ115" s="225"/>
      <c r="AR115" s="225"/>
      <c r="AS115" s="225"/>
      <c r="AT115" s="225"/>
      <c r="AU115" s="225"/>
      <c r="AV115" s="225"/>
      <c r="AW115" s="225"/>
      <c r="AX115" s="227"/>
      <c r="AY115" s="225"/>
      <c r="AZ115" s="225"/>
      <c r="BA115" s="225"/>
      <c r="BB115" s="269"/>
      <c r="BC115" s="236"/>
    </row>
    <row r="116" s="34" customFormat="1" ht="23" customHeight="1" spans="1:55">
      <c r="A116" s="225"/>
      <c r="B116" s="225"/>
      <c r="C116" s="225"/>
      <c r="D116" s="225"/>
      <c r="E116" s="225"/>
      <c r="F116" s="227"/>
      <c r="G116" s="225"/>
      <c r="H116" s="225"/>
      <c r="I116" s="225"/>
      <c r="J116" s="225"/>
      <c r="K116" s="225"/>
      <c r="L116" s="225"/>
      <c r="M116" s="225"/>
      <c r="N116" s="225"/>
      <c r="O116" s="225"/>
      <c r="P116" s="225"/>
      <c r="Q116" s="225"/>
      <c r="R116" s="225"/>
      <c r="S116" s="225"/>
      <c r="T116" s="225"/>
      <c r="U116" s="225"/>
      <c r="V116" s="225"/>
      <c r="W116" s="225"/>
      <c r="X116" s="225"/>
      <c r="Y116" s="227"/>
      <c r="Z116" s="225"/>
      <c r="AA116" s="225"/>
      <c r="AB116" s="225"/>
      <c r="AC116" s="225"/>
      <c r="AD116" s="225"/>
      <c r="AE116" s="225"/>
      <c r="AF116" s="225"/>
      <c r="AG116" s="226"/>
      <c r="AH116" s="226"/>
      <c r="AI116" s="225"/>
      <c r="AJ116" s="227"/>
      <c r="AK116" s="225"/>
      <c r="AL116" s="225"/>
      <c r="AM116" s="225"/>
      <c r="AN116" s="225"/>
      <c r="AO116" s="225"/>
      <c r="AP116" s="225"/>
      <c r="AQ116" s="225"/>
      <c r="AR116" s="225"/>
      <c r="AS116" s="225"/>
      <c r="AT116" s="225"/>
      <c r="AU116" s="225"/>
      <c r="AV116" s="225"/>
      <c r="AW116" s="225"/>
      <c r="AX116" s="227"/>
      <c r="AY116" s="225"/>
      <c r="AZ116" s="225"/>
      <c r="BA116" s="225"/>
      <c r="BB116" s="269"/>
      <c r="BC116" s="236"/>
    </row>
    <row r="117" s="34" customFormat="1" ht="23" customHeight="1" spans="1:55">
      <c r="A117" s="225"/>
      <c r="B117" s="225"/>
      <c r="C117" s="225"/>
      <c r="D117" s="225"/>
      <c r="E117" s="225"/>
      <c r="F117" s="227"/>
      <c r="G117" s="225"/>
      <c r="H117" s="225"/>
      <c r="I117" s="225"/>
      <c r="J117" s="225"/>
      <c r="K117" s="225"/>
      <c r="L117" s="225"/>
      <c r="M117" s="225"/>
      <c r="N117" s="225"/>
      <c r="O117" s="225"/>
      <c r="P117" s="225"/>
      <c r="Q117" s="225"/>
      <c r="R117" s="225"/>
      <c r="S117" s="225"/>
      <c r="T117" s="225"/>
      <c r="U117" s="225"/>
      <c r="V117" s="225"/>
      <c r="W117" s="225"/>
      <c r="X117" s="225"/>
      <c r="Y117" s="227"/>
      <c r="Z117" s="225"/>
      <c r="AA117" s="225"/>
      <c r="AB117" s="225"/>
      <c r="AC117" s="225"/>
      <c r="AD117" s="225"/>
      <c r="AE117" s="225"/>
      <c r="AF117" s="225"/>
      <c r="AG117" s="226"/>
      <c r="AH117" s="226"/>
      <c r="AI117" s="225"/>
      <c r="AJ117" s="227"/>
      <c r="AK117" s="225"/>
      <c r="AL117" s="225"/>
      <c r="AM117" s="225"/>
      <c r="AN117" s="225"/>
      <c r="AO117" s="225"/>
      <c r="AP117" s="225"/>
      <c r="AQ117" s="225"/>
      <c r="AR117" s="225"/>
      <c r="AS117" s="225"/>
      <c r="AT117" s="225"/>
      <c r="AU117" s="225"/>
      <c r="AV117" s="225"/>
      <c r="AW117" s="225"/>
      <c r="AX117" s="227"/>
      <c r="AY117" s="225"/>
      <c r="AZ117" s="225"/>
      <c r="BA117" s="225"/>
      <c r="BB117" s="269"/>
      <c r="BC117" s="236"/>
    </row>
    <row r="118" s="34" customFormat="1" ht="23" customHeight="1" spans="1:55">
      <c r="A118" s="225"/>
      <c r="B118" s="225"/>
      <c r="C118" s="225"/>
      <c r="D118" s="225"/>
      <c r="E118" s="225"/>
      <c r="F118" s="227"/>
      <c r="G118" s="225"/>
      <c r="H118" s="225"/>
      <c r="I118" s="225"/>
      <c r="J118" s="225"/>
      <c r="K118" s="225"/>
      <c r="L118" s="225"/>
      <c r="M118" s="225"/>
      <c r="N118" s="225"/>
      <c r="O118" s="225"/>
      <c r="P118" s="225"/>
      <c r="Q118" s="225"/>
      <c r="R118" s="225"/>
      <c r="S118" s="225"/>
      <c r="T118" s="225"/>
      <c r="U118" s="225"/>
      <c r="V118" s="225"/>
      <c r="W118" s="225"/>
      <c r="X118" s="225"/>
      <c r="Y118" s="227"/>
      <c r="Z118" s="225"/>
      <c r="AA118" s="241"/>
      <c r="AB118" s="241"/>
      <c r="AC118" s="241"/>
      <c r="AD118" s="225"/>
      <c r="AE118" s="225"/>
      <c r="AF118" s="225"/>
      <c r="AG118" s="225"/>
      <c r="AH118" s="225"/>
      <c r="AI118" s="225"/>
      <c r="AJ118" s="227"/>
      <c r="AK118" s="225"/>
      <c r="AL118" s="225"/>
      <c r="AM118" s="225"/>
      <c r="AN118" s="225"/>
      <c r="AO118" s="225"/>
      <c r="AP118" s="225"/>
      <c r="AQ118" s="225"/>
      <c r="AR118" s="225"/>
      <c r="AS118" s="225"/>
      <c r="AT118" s="225"/>
      <c r="AU118" s="225"/>
      <c r="AV118" s="225"/>
      <c r="AW118" s="225"/>
      <c r="AX118" s="227"/>
      <c r="AY118" s="225"/>
      <c r="AZ118" s="225"/>
      <c r="BA118" s="225"/>
      <c r="BB118" s="269"/>
      <c r="BC118" s="236"/>
    </row>
    <row r="119" s="35" customFormat="1" ht="23" customHeight="1" spans="1:130">
      <c r="A119" s="225"/>
      <c r="B119" s="225"/>
      <c r="C119" s="225"/>
      <c r="D119" s="225"/>
      <c r="E119" s="225"/>
      <c r="F119" s="227"/>
      <c r="G119" s="227"/>
      <c r="H119" s="228" t="s">
        <v>60</v>
      </c>
      <c r="I119" s="227">
        <f>SUM(I114:I118)</f>
        <v>30</v>
      </c>
      <c r="J119" s="230"/>
      <c r="K119" s="228" t="s">
        <v>60</v>
      </c>
      <c r="L119" s="227">
        <f>SUM(L114:L118)</f>
        <v>0</v>
      </c>
      <c r="M119" s="227"/>
      <c r="N119" s="228" t="s">
        <v>60</v>
      </c>
      <c r="O119" s="227">
        <f>SUM(O114:O118)</f>
        <v>0</v>
      </c>
      <c r="P119" s="227"/>
      <c r="Q119" s="228" t="s">
        <v>60</v>
      </c>
      <c r="R119" s="227">
        <f>SUM(R114:R118)</f>
        <v>0</v>
      </c>
      <c r="S119" s="227"/>
      <c r="T119" s="228" t="s">
        <v>60</v>
      </c>
      <c r="U119" s="227">
        <f>SUM(U114:U118)</f>
        <v>0</v>
      </c>
      <c r="V119" s="227"/>
      <c r="W119" s="227"/>
      <c r="X119" s="227">
        <f>SUM(X114:X118)</f>
        <v>0</v>
      </c>
      <c r="Y119" s="227"/>
      <c r="Z119" s="225"/>
      <c r="AA119" s="227"/>
      <c r="AB119" s="228" t="s">
        <v>60</v>
      </c>
      <c r="AC119" s="227">
        <f>SUM(AC114:AC118)</f>
        <v>0</v>
      </c>
      <c r="AD119" s="227"/>
      <c r="AE119" s="228" t="s">
        <v>60</v>
      </c>
      <c r="AF119" s="227">
        <f>SUM(AF114:AF118)</f>
        <v>0</v>
      </c>
      <c r="AG119" s="227"/>
      <c r="AH119" s="228" t="s">
        <v>60</v>
      </c>
      <c r="AI119" s="227">
        <f>SUM(AI114:AI118)</f>
        <v>32.4</v>
      </c>
      <c r="AJ119" s="227"/>
      <c r="AK119" s="225"/>
      <c r="AL119" s="227"/>
      <c r="AM119" s="228" t="s">
        <v>60</v>
      </c>
      <c r="AN119" s="227">
        <f>SUM(AN114:AN118)</f>
        <v>0</v>
      </c>
      <c r="AO119" s="227"/>
      <c r="AP119" s="228" t="s">
        <v>60</v>
      </c>
      <c r="AQ119" s="227">
        <f>SUM(AQ114:AQ118)</f>
        <v>0</v>
      </c>
      <c r="AR119" s="227"/>
      <c r="AS119" s="228" t="s">
        <v>60</v>
      </c>
      <c r="AT119" s="227">
        <f>SUM(AT114:AT118)</f>
        <v>0</v>
      </c>
      <c r="AU119" s="227"/>
      <c r="AV119" s="228" t="s">
        <v>60</v>
      </c>
      <c r="AW119" s="227">
        <f>SUM(AW114:AW118)</f>
        <v>0</v>
      </c>
      <c r="AX119" s="227"/>
      <c r="AY119" s="225"/>
      <c r="AZ119" s="225"/>
      <c r="BA119" s="225"/>
      <c r="BB119" s="270"/>
      <c r="BC119" s="236"/>
      <c r="BD119" s="271"/>
      <c r="BE119" s="271"/>
      <c r="BF119" s="271"/>
      <c r="BG119" s="271"/>
      <c r="BH119" s="271"/>
      <c r="BI119" s="271"/>
      <c r="BJ119" s="271"/>
      <c r="BK119" s="271"/>
      <c r="BL119" s="271"/>
      <c r="BM119" s="271"/>
      <c r="BN119" s="271"/>
      <c r="BO119" s="271"/>
      <c r="BP119" s="271"/>
      <c r="BQ119" s="271"/>
      <c r="BR119" s="271"/>
      <c r="BS119" s="271"/>
      <c r="BT119" s="271"/>
      <c r="BU119" s="271"/>
      <c r="BV119" s="271"/>
      <c r="BW119" s="271"/>
      <c r="BX119" s="271"/>
      <c r="BY119" s="271"/>
      <c r="BZ119" s="271"/>
      <c r="CA119" s="271"/>
      <c r="CB119" s="271"/>
      <c r="CC119" s="271"/>
      <c r="CD119" s="271"/>
      <c r="CE119" s="271"/>
      <c r="CF119" s="271"/>
      <c r="CG119" s="271"/>
      <c r="CH119" s="271"/>
      <c r="CI119" s="271"/>
      <c r="CJ119" s="271"/>
      <c r="CK119" s="271"/>
      <c r="CL119" s="271"/>
      <c r="CM119" s="271"/>
      <c r="CN119" s="271"/>
      <c r="CO119" s="271"/>
      <c r="CP119" s="271"/>
      <c r="CQ119" s="271"/>
      <c r="CR119" s="271"/>
      <c r="CS119" s="271"/>
      <c r="CT119" s="271"/>
      <c r="CU119" s="271"/>
      <c r="CV119" s="271"/>
      <c r="CW119" s="271"/>
      <c r="CX119" s="271"/>
      <c r="CY119" s="271"/>
      <c r="CZ119" s="271"/>
      <c r="DA119" s="271"/>
      <c r="DB119" s="271"/>
      <c r="DC119" s="271"/>
      <c r="DD119" s="271"/>
      <c r="DE119" s="271"/>
      <c r="DF119" s="271"/>
      <c r="DG119" s="271"/>
      <c r="DH119" s="271"/>
      <c r="DI119" s="271"/>
      <c r="DJ119" s="271"/>
      <c r="DK119" s="271"/>
      <c r="DL119" s="271"/>
      <c r="DM119" s="271"/>
      <c r="DN119" s="271"/>
      <c r="DO119" s="271"/>
      <c r="DP119" s="271"/>
      <c r="DQ119" s="271"/>
      <c r="DR119" s="271"/>
      <c r="DS119" s="271"/>
      <c r="DT119" s="271"/>
      <c r="DU119" s="271"/>
      <c r="DV119" s="271"/>
      <c r="DW119" s="271"/>
      <c r="DX119" s="271"/>
      <c r="DY119" s="271"/>
      <c r="DZ119" s="279"/>
    </row>
  </sheetData>
  <mergeCells count="350">
    <mergeCell ref="A1:BC1"/>
    <mergeCell ref="G2:AZ2"/>
    <mergeCell ref="G5:I5"/>
    <mergeCell ref="J5:K5"/>
    <mergeCell ref="M5:N5"/>
    <mergeCell ref="P5:Q5"/>
    <mergeCell ref="S5:T5"/>
    <mergeCell ref="V5:W5"/>
    <mergeCell ref="AA5:AB5"/>
    <mergeCell ref="AD5:AE5"/>
    <mergeCell ref="AG5:AH5"/>
    <mergeCell ref="AL5:AM5"/>
    <mergeCell ref="AO5:AP5"/>
    <mergeCell ref="AR5:AS5"/>
    <mergeCell ref="AU5:AV5"/>
    <mergeCell ref="A7:A10"/>
    <mergeCell ref="A11:A16"/>
    <mergeCell ref="A17:A21"/>
    <mergeCell ref="A22:A27"/>
    <mergeCell ref="A28:A32"/>
    <mergeCell ref="A33:A38"/>
    <mergeCell ref="A39:A44"/>
    <mergeCell ref="A45:A50"/>
    <mergeCell ref="A51:A56"/>
    <mergeCell ref="A57:A62"/>
    <mergeCell ref="A63:A68"/>
    <mergeCell ref="A69:A74"/>
    <mergeCell ref="A75:A78"/>
    <mergeCell ref="A79:A84"/>
    <mergeCell ref="A85:A90"/>
    <mergeCell ref="A91:A96"/>
    <mergeCell ref="A97:A102"/>
    <mergeCell ref="A103:A107"/>
    <mergeCell ref="A108:A113"/>
    <mergeCell ref="A114:A119"/>
    <mergeCell ref="B7:B10"/>
    <mergeCell ref="B11:B16"/>
    <mergeCell ref="B17:B21"/>
    <mergeCell ref="B22:B27"/>
    <mergeCell ref="B28:B32"/>
    <mergeCell ref="B33:B38"/>
    <mergeCell ref="B39:B44"/>
    <mergeCell ref="B45:B50"/>
    <mergeCell ref="B51:B56"/>
    <mergeCell ref="B57:B62"/>
    <mergeCell ref="B63:B68"/>
    <mergeCell ref="B69:B74"/>
    <mergeCell ref="B75:B78"/>
    <mergeCell ref="B79:B84"/>
    <mergeCell ref="B85:B90"/>
    <mergeCell ref="B91:B96"/>
    <mergeCell ref="B97:B102"/>
    <mergeCell ref="B103:B107"/>
    <mergeCell ref="B108:B113"/>
    <mergeCell ref="B114:B119"/>
    <mergeCell ref="C7:C10"/>
    <mergeCell ref="C11:C16"/>
    <mergeCell ref="C17:C21"/>
    <mergeCell ref="C22:C27"/>
    <mergeCell ref="C28:C32"/>
    <mergeCell ref="C33:C38"/>
    <mergeCell ref="C39:C44"/>
    <mergeCell ref="C45:C50"/>
    <mergeCell ref="C51:C56"/>
    <mergeCell ref="C57:C62"/>
    <mergeCell ref="C63:C68"/>
    <mergeCell ref="C69:C74"/>
    <mergeCell ref="C75:C78"/>
    <mergeCell ref="C79:C84"/>
    <mergeCell ref="C85:C90"/>
    <mergeCell ref="C91:C96"/>
    <mergeCell ref="C97:C102"/>
    <mergeCell ref="C103:C107"/>
    <mergeCell ref="C108:C113"/>
    <mergeCell ref="C114:C119"/>
    <mergeCell ref="D7:D10"/>
    <mergeCell ref="D11:D16"/>
    <mergeCell ref="D17:D21"/>
    <mergeCell ref="D22:D27"/>
    <mergeCell ref="D28:D32"/>
    <mergeCell ref="D33:D38"/>
    <mergeCell ref="D39:D44"/>
    <mergeCell ref="D45:D50"/>
    <mergeCell ref="D51:D56"/>
    <mergeCell ref="D57:D62"/>
    <mergeCell ref="D63:D68"/>
    <mergeCell ref="D69:D74"/>
    <mergeCell ref="D75:D78"/>
    <mergeCell ref="D79:D84"/>
    <mergeCell ref="D85:D90"/>
    <mergeCell ref="D91:D96"/>
    <mergeCell ref="D97:D102"/>
    <mergeCell ref="D103:D107"/>
    <mergeCell ref="D108:D113"/>
    <mergeCell ref="D114:D119"/>
    <mergeCell ref="E7:E10"/>
    <mergeCell ref="E11:E16"/>
    <mergeCell ref="E17:E21"/>
    <mergeCell ref="E22:E27"/>
    <mergeCell ref="E28:E32"/>
    <mergeCell ref="E33:E38"/>
    <mergeCell ref="E39:E44"/>
    <mergeCell ref="E45:E50"/>
    <mergeCell ref="E51:E56"/>
    <mergeCell ref="E57:E62"/>
    <mergeCell ref="E63:E68"/>
    <mergeCell ref="E69:E74"/>
    <mergeCell ref="E75:E78"/>
    <mergeCell ref="E79:E84"/>
    <mergeCell ref="E85:E90"/>
    <mergeCell ref="E91:E96"/>
    <mergeCell ref="E97:E102"/>
    <mergeCell ref="E103:E107"/>
    <mergeCell ref="E108:E113"/>
    <mergeCell ref="E114:E119"/>
    <mergeCell ref="F7:F10"/>
    <mergeCell ref="F11:F16"/>
    <mergeCell ref="F17:F21"/>
    <mergeCell ref="F22:F27"/>
    <mergeCell ref="F28:F32"/>
    <mergeCell ref="F33:F38"/>
    <mergeCell ref="F39:F44"/>
    <mergeCell ref="F45:F50"/>
    <mergeCell ref="F51:F56"/>
    <mergeCell ref="F57:F62"/>
    <mergeCell ref="F63:F68"/>
    <mergeCell ref="F69:F74"/>
    <mergeCell ref="F75:F78"/>
    <mergeCell ref="F79:F84"/>
    <mergeCell ref="F85:F90"/>
    <mergeCell ref="F91:F96"/>
    <mergeCell ref="F97:F102"/>
    <mergeCell ref="F103:F107"/>
    <mergeCell ref="F108:F113"/>
    <mergeCell ref="F114:F119"/>
    <mergeCell ref="Y5:Y6"/>
    <mergeCell ref="Y7:Y10"/>
    <mergeCell ref="Y11:Y16"/>
    <mergeCell ref="Y17:Y21"/>
    <mergeCell ref="Y22:Y27"/>
    <mergeCell ref="Y28:Y32"/>
    <mergeCell ref="Y33:Y38"/>
    <mergeCell ref="Y39:Y44"/>
    <mergeCell ref="Y45:Y50"/>
    <mergeCell ref="Y51:Y56"/>
    <mergeCell ref="Y57:Y62"/>
    <mergeCell ref="Y63:Y68"/>
    <mergeCell ref="Y69:Y74"/>
    <mergeCell ref="Y75:Y78"/>
    <mergeCell ref="Y79:Y84"/>
    <mergeCell ref="Y85:Y90"/>
    <mergeCell ref="Y91:Y96"/>
    <mergeCell ref="Y97:Y102"/>
    <mergeCell ref="Y103:Y107"/>
    <mergeCell ref="Y108:Y113"/>
    <mergeCell ref="Y114:Y119"/>
    <mergeCell ref="Z5:Z6"/>
    <mergeCell ref="Z7:Z10"/>
    <mergeCell ref="Z11:Z16"/>
    <mergeCell ref="Z17:Z21"/>
    <mergeCell ref="Z22:Z27"/>
    <mergeCell ref="Z28:Z32"/>
    <mergeCell ref="Z33:Z38"/>
    <mergeCell ref="Z39:Z44"/>
    <mergeCell ref="Z45:Z50"/>
    <mergeCell ref="Z51:Z56"/>
    <mergeCell ref="Z57:Z62"/>
    <mergeCell ref="Z63:Z68"/>
    <mergeCell ref="Z69:Z74"/>
    <mergeCell ref="Z75:Z78"/>
    <mergeCell ref="Z79:Z84"/>
    <mergeCell ref="Z85:Z90"/>
    <mergeCell ref="Z91:Z96"/>
    <mergeCell ref="Z97:Z102"/>
    <mergeCell ref="Z103:Z107"/>
    <mergeCell ref="Z108:Z113"/>
    <mergeCell ref="Z114:Z119"/>
    <mergeCell ref="AJ5:AJ6"/>
    <mergeCell ref="AJ7:AJ10"/>
    <mergeCell ref="AJ11:AJ16"/>
    <mergeCell ref="AJ17:AJ21"/>
    <mergeCell ref="AJ22:AJ27"/>
    <mergeCell ref="AJ28:AJ32"/>
    <mergeCell ref="AJ33:AJ38"/>
    <mergeCell ref="AJ39:AJ44"/>
    <mergeCell ref="AJ45:AJ50"/>
    <mergeCell ref="AJ51:AJ56"/>
    <mergeCell ref="AJ57:AJ62"/>
    <mergeCell ref="AJ63:AJ68"/>
    <mergeCell ref="AJ69:AJ74"/>
    <mergeCell ref="AJ75:AJ78"/>
    <mergeCell ref="AJ79:AJ84"/>
    <mergeCell ref="AJ85:AJ90"/>
    <mergeCell ref="AJ91:AJ96"/>
    <mergeCell ref="AJ97:AJ102"/>
    <mergeCell ref="AJ103:AJ107"/>
    <mergeCell ref="AJ108:AJ113"/>
    <mergeCell ref="AJ114:AJ119"/>
    <mergeCell ref="AK5:AK6"/>
    <mergeCell ref="AK7:AK10"/>
    <mergeCell ref="AK11:AK16"/>
    <mergeCell ref="AK17:AK21"/>
    <mergeCell ref="AK22:AK27"/>
    <mergeCell ref="AK28:AK32"/>
    <mergeCell ref="AK33:AK38"/>
    <mergeCell ref="AK39:AK44"/>
    <mergeCell ref="AK45:AK50"/>
    <mergeCell ref="AK51:AK56"/>
    <mergeCell ref="AK57:AK62"/>
    <mergeCell ref="AK63:AK68"/>
    <mergeCell ref="AK69:AK74"/>
    <mergeCell ref="AK75:AK78"/>
    <mergeCell ref="AK79:AK84"/>
    <mergeCell ref="AK85:AK90"/>
    <mergeCell ref="AK91:AK96"/>
    <mergeCell ref="AK97:AK102"/>
    <mergeCell ref="AK103:AK107"/>
    <mergeCell ref="AK108:AK113"/>
    <mergeCell ref="AK114:AK119"/>
    <mergeCell ref="AX5:AX6"/>
    <mergeCell ref="AX7:AX10"/>
    <mergeCell ref="AX11:AX16"/>
    <mergeCell ref="AX17:AX21"/>
    <mergeCell ref="AX22:AX27"/>
    <mergeCell ref="AX28:AX32"/>
    <mergeCell ref="AX33:AX38"/>
    <mergeCell ref="AX39:AX44"/>
    <mergeCell ref="AX45:AX50"/>
    <mergeCell ref="AX51:AX56"/>
    <mergeCell ref="AX57:AX62"/>
    <mergeCell ref="AX63:AX68"/>
    <mergeCell ref="AX69:AX74"/>
    <mergeCell ref="AX75:AX78"/>
    <mergeCell ref="AX79:AX84"/>
    <mergeCell ref="AX85:AX90"/>
    <mergeCell ref="AX91:AX96"/>
    <mergeCell ref="AX97:AX102"/>
    <mergeCell ref="AX103:AX107"/>
    <mergeCell ref="AX108:AX113"/>
    <mergeCell ref="AX114:AX119"/>
    <mergeCell ref="AY5:AY6"/>
    <mergeCell ref="AY7:AY10"/>
    <mergeCell ref="AY11:AY16"/>
    <mergeCell ref="AY17:AY21"/>
    <mergeCell ref="AY22:AY27"/>
    <mergeCell ref="AY28:AY32"/>
    <mergeCell ref="AY33:AY38"/>
    <mergeCell ref="AY39:AY44"/>
    <mergeCell ref="AY45:AY50"/>
    <mergeCell ref="AY51:AY56"/>
    <mergeCell ref="AY57:AY62"/>
    <mergeCell ref="AY63:AY68"/>
    <mergeCell ref="AY69:AY74"/>
    <mergeCell ref="AY75:AY78"/>
    <mergeCell ref="AY79:AY84"/>
    <mergeCell ref="AY85:AY90"/>
    <mergeCell ref="AY91:AY96"/>
    <mergeCell ref="AY97:AY102"/>
    <mergeCell ref="AY103:AY107"/>
    <mergeCell ref="AY108:AY113"/>
    <mergeCell ref="AY114:AY119"/>
    <mergeCell ref="AZ3:AZ6"/>
    <mergeCell ref="AZ7:AZ10"/>
    <mergeCell ref="AZ11:AZ16"/>
    <mergeCell ref="AZ17:AZ21"/>
    <mergeCell ref="AZ22:AZ27"/>
    <mergeCell ref="AZ28:AZ32"/>
    <mergeCell ref="AZ33:AZ38"/>
    <mergeCell ref="AZ39:AZ44"/>
    <mergeCell ref="AZ45:AZ50"/>
    <mergeCell ref="AZ51:AZ56"/>
    <mergeCell ref="AZ57:AZ62"/>
    <mergeCell ref="AZ63:AZ68"/>
    <mergeCell ref="AZ69:AZ74"/>
    <mergeCell ref="AZ75:AZ78"/>
    <mergeCell ref="AZ79:AZ84"/>
    <mergeCell ref="AZ85:AZ90"/>
    <mergeCell ref="AZ91:AZ96"/>
    <mergeCell ref="AZ97:AZ102"/>
    <mergeCell ref="AZ103:AZ107"/>
    <mergeCell ref="AZ108:AZ113"/>
    <mergeCell ref="AZ114:AZ119"/>
    <mergeCell ref="BA2:BA6"/>
    <mergeCell ref="BA7:BA10"/>
    <mergeCell ref="BA11:BA16"/>
    <mergeCell ref="BA17:BA21"/>
    <mergeCell ref="BA22:BA27"/>
    <mergeCell ref="BA28:BA32"/>
    <mergeCell ref="BA33:BA38"/>
    <mergeCell ref="BA39:BA44"/>
    <mergeCell ref="BA45:BA50"/>
    <mergeCell ref="BA51:BA56"/>
    <mergeCell ref="BA57:BA62"/>
    <mergeCell ref="BA63:BA68"/>
    <mergeCell ref="BA69:BA74"/>
    <mergeCell ref="BA75:BA78"/>
    <mergeCell ref="BA79:BA84"/>
    <mergeCell ref="BA85:BA90"/>
    <mergeCell ref="BA91:BA96"/>
    <mergeCell ref="BA97:BA102"/>
    <mergeCell ref="BA103:BA107"/>
    <mergeCell ref="BA108:BA113"/>
    <mergeCell ref="BA114:BA119"/>
    <mergeCell ref="BB2:BB6"/>
    <mergeCell ref="BB7:BB10"/>
    <mergeCell ref="BB11:BB16"/>
    <mergeCell ref="BB17:BB21"/>
    <mergeCell ref="BB22:BB27"/>
    <mergeCell ref="BB28:BB32"/>
    <mergeCell ref="BB33:BB38"/>
    <mergeCell ref="BB39:BB44"/>
    <mergeCell ref="BB45:BB50"/>
    <mergeCell ref="BB51:BB56"/>
    <mergeCell ref="BB57:BB62"/>
    <mergeCell ref="BB63:BB68"/>
    <mergeCell ref="BB69:BB74"/>
    <mergeCell ref="BB75:BB78"/>
    <mergeCell ref="BB79:BB84"/>
    <mergeCell ref="BB85:BB90"/>
    <mergeCell ref="BB91:BB96"/>
    <mergeCell ref="BB97:BB102"/>
    <mergeCell ref="BB103:BB107"/>
    <mergeCell ref="BB108:BB113"/>
    <mergeCell ref="BB114:BB119"/>
    <mergeCell ref="BC2:BC6"/>
    <mergeCell ref="BC7:BC10"/>
    <mergeCell ref="BC11:BC16"/>
    <mergeCell ref="BC17:BC21"/>
    <mergeCell ref="BC22:BC27"/>
    <mergeCell ref="BC28:BC32"/>
    <mergeCell ref="BC33:BC38"/>
    <mergeCell ref="BC39:BC44"/>
    <mergeCell ref="BC45:BC50"/>
    <mergeCell ref="BC51:BC56"/>
    <mergeCell ref="BC57:BC62"/>
    <mergeCell ref="BC63:BC68"/>
    <mergeCell ref="BC69:BC74"/>
    <mergeCell ref="BC75:BC78"/>
    <mergeCell ref="BC79:BC84"/>
    <mergeCell ref="BC85:BC90"/>
    <mergeCell ref="BC91:BC96"/>
    <mergeCell ref="BC97:BC102"/>
    <mergeCell ref="BC103:BC107"/>
    <mergeCell ref="BC108:BC113"/>
    <mergeCell ref="BC114:BC119"/>
    <mergeCell ref="A2:C5"/>
    <mergeCell ref="D2:F5"/>
    <mergeCell ref="G3:Z4"/>
    <mergeCell ref="AA3:AK4"/>
    <mergeCell ref="AL3:AY4"/>
  </mergeCells>
  <hyperlinks>
    <hyperlink ref="AA40" r:id="rId1" display="双重冲击下中国进口高质量发展机制与路径研究" tooltip="https://v.hbu.cn/https/77726476706e69737468656265737421fbf952d2243e635930068cb8/kcms2/fund/detail?v=bh9gwpVkBg6JSrI1SIvtYWbHU5IGu12_rGPYDtccdb254d-J7XaoDsqXzO9ivTdFYOUHSWFUmqPUIwM8-hKXYw8VHWl6FxfLDoXi72a4_WT93TpJvjISNgeJ5WjJyzj-Nr41Y42zq3fECmW04ijstw3_VVQ"/>
  </hyperlink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F22"/>
  <sheetViews>
    <sheetView workbookViewId="0">
      <selection activeCell="I13" sqref="I13"/>
    </sheetView>
  </sheetViews>
  <sheetFormatPr defaultColWidth="8.88888888888889" defaultRowHeight="14.4" outlineLevelCol="5"/>
  <cols>
    <col min="3" max="3" width="13.1111111111111" customWidth="1"/>
    <col min="4" max="4" width="9.44444444444444"/>
  </cols>
  <sheetData>
    <row r="1" ht="22.2" spans="1:4">
      <c r="A1" s="1" t="s">
        <v>325</v>
      </c>
      <c r="B1" s="1"/>
      <c r="C1" s="1"/>
      <c r="D1" s="1"/>
    </row>
    <row r="2" ht="15.6" spans="1:5">
      <c r="A2" s="2" t="s">
        <v>24</v>
      </c>
      <c r="B2" s="2" t="s">
        <v>25</v>
      </c>
      <c r="C2" s="2" t="s">
        <v>26</v>
      </c>
      <c r="D2" s="2" t="s">
        <v>326</v>
      </c>
      <c r="E2" s="2" t="s">
        <v>27</v>
      </c>
    </row>
    <row r="3" ht="15.6" spans="1:5">
      <c r="A3" s="3">
        <v>1</v>
      </c>
      <c r="B3" s="3" t="s">
        <v>37</v>
      </c>
      <c r="C3" s="3" t="s">
        <v>327</v>
      </c>
      <c r="D3" s="3">
        <v>111.38</v>
      </c>
      <c r="E3" s="3">
        <v>1</v>
      </c>
    </row>
    <row r="4" ht="15.6" spans="1:5">
      <c r="A4" s="3">
        <v>2</v>
      </c>
      <c r="B4" s="3" t="s">
        <v>61</v>
      </c>
      <c r="C4" s="3" t="s">
        <v>328</v>
      </c>
      <c r="D4" s="3">
        <v>100.56</v>
      </c>
      <c r="E4" s="3">
        <v>2</v>
      </c>
    </row>
    <row r="5" ht="15.6" spans="1:5">
      <c r="A5" s="3">
        <v>3</v>
      </c>
      <c r="B5" s="3" t="s">
        <v>79</v>
      </c>
      <c r="C5" s="3" t="s">
        <v>329</v>
      </c>
      <c r="D5" s="3">
        <v>98.468</v>
      </c>
      <c r="E5" s="3">
        <v>3</v>
      </c>
    </row>
    <row r="6" ht="15.6" spans="1:5">
      <c r="A6" s="3">
        <v>4</v>
      </c>
      <c r="B6" s="3" t="s">
        <v>102</v>
      </c>
      <c r="C6" s="3" t="s">
        <v>329</v>
      </c>
      <c r="D6" s="3">
        <v>95.32</v>
      </c>
      <c r="E6" s="3">
        <v>4</v>
      </c>
    </row>
    <row r="7" ht="15.6" spans="1:5">
      <c r="A7" s="3">
        <v>5</v>
      </c>
      <c r="B7" s="3" t="s">
        <v>122</v>
      </c>
      <c r="C7" s="3" t="s">
        <v>330</v>
      </c>
      <c r="D7" s="3">
        <v>94.288</v>
      </c>
      <c r="E7" s="3">
        <v>5</v>
      </c>
    </row>
    <row r="8" ht="15.6" spans="1:5">
      <c r="A8" s="3">
        <v>6</v>
      </c>
      <c r="B8" s="3" t="s">
        <v>144</v>
      </c>
      <c r="C8" s="3" t="s">
        <v>331</v>
      </c>
      <c r="D8" s="3">
        <v>89.08</v>
      </c>
      <c r="E8" s="3">
        <v>6</v>
      </c>
    </row>
    <row r="9" ht="15.6" spans="1:5">
      <c r="A9" s="3">
        <v>7</v>
      </c>
      <c r="B9" s="2" t="s">
        <v>332</v>
      </c>
      <c r="C9" s="2" t="s">
        <v>328</v>
      </c>
      <c r="D9" s="2">
        <v>86.988</v>
      </c>
      <c r="E9" s="3">
        <v>7</v>
      </c>
    </row>
    <row r="10" ht="15.6" spans="1:5">
      <c r="A10" s="3">
        <v>8</v>
      </c>
      <c r="B10" s="3" t="s">
        <v>333</v>
      </c>
      <c r="C10" s="3" t="s">
        <v>328</v>
      </c>
      <c r="D10" s="3">
        <v>86.682</v>
      </c>
      <c r="E10" s="3">
        <v>8</v>
      </c>
    </row>
    <row r="11" ht="15.6" spans="1:5">
      <c r="A11" s="3">
        <v>9</v>
      </c>
      <c r="B11" s="2" t="s">
        <v>176</v>
      </c>
      <c r="C11" s="2" t="s">
        <v>327</v>
      </c>
      <c r="D11" s="2">
        <v>80.56</v>
      </c>
      <c r="E11" s="3">
        <v>9</v>
      </c>
    </row>
    <row r="12" ht="15.6" spans="1:5">
      <c r="A12" s="3">
        <v>10</v>
      </c>
      <c r="B12" s="3" t="s">
        <v>190</v>
      </c>
      <c r="C12" s="3" t="s">
        <v>327</v>
      </c>
      <c r="D12" s="2">
        <v>73.96</v>
      </c>
      <c r="E12" s="3">
        <v>10</v>
      </c>
    </row>
    <row r="13" ht="15.6" spans="1:5">
      <c r="A13" s="3">
        <v>11</v>
      </c>
      <c r="B13" s="2" t="s">
        <v>221</v>
      </c>
      <c r="C13" s="2" t="s">
        <v>334</v>
      </c>
      <c r="D13" s="2">
        <v>71.06</v>
      </c>
      <c r="E13" s="3">
        <v>11</v>
      </c>
    </row>
    <row r="14" ht="15.6" spans="1:5">
      <c r="A14" s="3">
        <v>12</v>
      </c>
      <c r="B14" s="3" t="s">
        <v>207</v>
      </c>
      <c r="C14" s="3" t="s">
        <v>335</v>
      </c>
      <c r="D14" s="2">
        <v>66.76</v>
      </c>
      <c r="E14" s="3">
        <v>12</v>
      </c>
    </row>
    <row r="15" ht="15.6" spans="1:5">
      <c r="A15" s="3">
        <v>13</v>
      </c>
      <c r="B15" s="2" t="s">
        <v>231</v>
      </c>
      <c r="C15" s="2" t="s">
        <v>328</v>
      </c>
      <c r="D15" s="2">
        <v>64.52</v>
      </c>
      <c r="E15" s="3">
        <v>13</v>
      </c>
    </row>
    <row r="16" ht="15.6" spans="1:6">
      <c r="A16" s="3">
        <v>14</v>
      </c>
      <c r="B16" s="2" t="s">
        <v>237</v>
      </c>
      <c r="C16" s="2" t="s">
        <v>336</v>
      </c>
      <c r="D16" s="2">
        <v>63.4</v>
      </c>
      <c r="E16" s="3">
        <v>14</v>
      </c>
      <c r="F16" s="4" t="s">
        <v>337</v>
      </c>
    </row>
    <row r="17" ht="15.6" spans="1:5">
      <c r="A17" s="3">
        <v>15</v>
      </c>
      <c r="B17" s="2" t="s">
        <v>307</v>
      </c>
      <c r="C17" s="2" t="s">
        <v>338</v>
      </c>
      <c r="D17" s="2">
        <v>61.536</v>
      </c>
      <c r="E17" s="3">
        <v>15</v>
      </c>
    </row>
    <row r="18" ht="15.6" spans="1:5">
      <c r="A18" s="3">
        <v>16</v>
      </c>
      <c r="B18" s="2" t="s">
        <v>274</v>
      </c>
      <c r="C18" s="2" t="s">
        <v>329</v>
      </c>
      <c r="D18" s="2">
        <v>60.42</v>
      </c>
      <c r="E18" s="3">
        <v>16</v>
      </c>
    </row>
    <row r="19" ht="15.6" spans="1:5">
      <c r="A19" s="3">
        <v>17</v>
      </c>
      <c r="B19" s="5" t="s">
        <v>251</v>
      </c>
      <c r="C19" s="5" t="s">
        <v>331</v>
      </c>
      <c r="D19" s="5">
        <v>55.528</v>
      </c>
      <c r="E19" s="3">
        <v>17</v>
      </c>
    </row>
    <row r="20" ht="15.6" spans="1:5">
      <c r="A20" s="3">
        <v>18</v>
      </c>
      <c r="B20" s="2" t="s">
        <v>285</v>
      </c>
      <c r="C20" s="2" t="s">
        <v>327</v>
      </c>
      <c r="D20" s="2">
        <v>48.1016</v>
      </c>
      <c r="E20" s="3">
        <v>18</v>
      </c>
    </row>
    <row r="21" ht="15.6" spans="1:5">
      <c r="A21" s="3">
        <v>19</v>
      </c>
      <c r="B21" s="2" t="s">
        <v>296</v>
      </c>
      <c r="C21" s="2" t="s">
        <v>339</v>
      </c>
      <c r="D21" s="2">
        <v>44</v>
      </c>
      <c r="E21" s="3">
        <v>19</v>
      </c>
    </row>
    <row r="22" ht="15.6" spans="1:5">
      <c r="A22" s="3">
        <v>20</v>
      </c>
      <c r="B22" s="5" t="s">
        <v>318</v>
      </c>
      <c r="C22" s="5" t="s">
        <v>340</v>
      </c>
      <c r="D22" s="5">
        <v>42.355</v>
      </c>
      <c r="E22" s="3">
        <v>20</v>
      </c>
    </row>
  </sheetData>
  <sortState ref="A3:F22">
    <sortCondition ref="D3:D22" descending="1"/>
  </sortState>
  <mergeCells count="1">
    <mergeCell ref="A1:D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详细信息9.29</vt:lpstr>
      <vt:lpstr>排名简略版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笔墨初心</cp:lastModifiedBy>
  <dcterms:created xsi:type="dcterms:W3CDTF">2023-05-12T11:15:00Z</dcterms:created>
  <dcterms:modified xsi:type="dcterms:W3CDTF">2024-09-30T08:30:17Z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2052-12.1.0.17857</vt:lpwstr>
  </property>
  <property fmtid="{D5CDD505-2E9C-101B-9397-08002B2CF9AE}" pid="3" name="ICV">
    <vt:lpwstr>E844A28DB1384BEB99CECC7B31B345E2_13</vt:lpwstr>
  </property>
</Properties>
</file>